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263\Desktop\HS Web Docs\"/>
    </mc:Choice>
  </mc:AlternateContent>
  <xr:revisionPtr revIDLastSave="0" documentId="8_{6BC32E1B-AA0A-4DE5-B835-65AAD5A2D0DC}" xr6:coauthVersionLast="47" xr6:coauthVersionMax="47" xr10:uidLastSave="{00000000-0000-0000-0000-000000000000}"/>
  <bookViews>
    <workbookView xWindow="28680" yWindow="-120" windowWidth="29040" windowHeight="15720" tabRatio="607" firstSheet="2" activeTab="1" xr2:uid="{3816CFFB-D795-4937-96C3-E403F696ABED}"/>
  </bookViews>
  <sheets>
    <sheet name="CO2" sheetId="4" r:id="rId1"/>
    <sheet name="Inert gas" sheetId="2" r:id="rId2"/>
    <sheet name="Oxygen" sheetId="8" r:id="rId3"/>
    <sheet name="Liquid N2" sheetId="7" r:id="rId4"/>
    <sheet name="Room Information" sheetId="15" r:id="rId5"/>
    <sheet name="Current Lab Gases" sheetId="5" state="hidden" r:id="rId6"/>
    <sheet name="Common Bottle Sizes" sheetId="16" r:id="rId7"/>
    <sheet name="Formulas" sheetId="10" r:id="rId8"/>
    <sheet name="Notes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4" l="1"/>
  <c r="J35" i="4"/>
  <c r="H8" i="7"/>
  <c r="J23" i="8"/>
  <c r="I23" i="2"/>
  <c r="J9" i="2"/>
  <c r="K23" i="8"/>
  <c r="J9" i="4" l="1"/>
  <c r="I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tc={B5068037-D766-4000-996B-AA5F1B44D6DB}</author>
    <author>tc={B84F881C-D7C1-48EC-B648-CB8F4616484A}</author>
  </authors>
  <commentList>
    <comment ref="J21" authorId="0" shapeId="0" xr:uid="{B5068037-D766-4000-996B-AA5F1B44D6DB}">
      <text>
        <t>[Threaded comment]
Your version of Excel allows you to read this threaded comment; however, any edits to it will get removed if the file is opened in a newer version of Excel. Learn more: https://go.microsoft.com/fwlink/?linkid=870924
Comment:
    I have here =D21/(B21*F21+D21)*100; in cell J19 'CO2 concentration after long periods (days)'; cell F23 'This is the how many times the air in a room is fully replaced with fresh air per hour. Information on the air change rate for each lab can be found in the "Room Information" tab.'
Reply:
    The solution for CO2 concentration after 1 hr of leakage should be a more complex expression.  See BCGA GN11 rev4. p 22.</t>
      </text>
    </comment>
    <comment ref="J35" authorId="1" shapeId="0" xr:uid="{B84F881C-D7C1-48EC-B648-CB8F4616484A}">
      <text>
        <t>[Threaded comment]
Your version of Excel allows you to read this threaded comment; however, any edits to it will get removed if the file is opened in a newer version of Excel. Learn more: https://go.microsoft.com/fwlink/?linkid=870924
Comment:
    I have here =D21/(B21*F21+D21)*100; in cell J19 'CO2 concentration after long periods (days)'; cell F23 'This is the how many times the air in a room is fully replaced with fresh air per hour. Information on the air change rate for each lab can be found in the "Room Information" tab.'
Reply:
    The solution for CO2 concentration after 1 hr of leakage should be a more complex expression.  See BCGA GN11 rev4. p 22.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tc={A9CD6132-3374-4348-88AE-2BBBF53308EF}</author>
    <author>tc={F6F5DA8B-F0A2-4FD7-A68D-5B0920277B9C}</author>
  </authors>
  <commentList>
    <comment ref="I21" authorId="0" shapeId="0" xr:uid="{A9CD6132-3374-4348-88AE-2BBBF53308EF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the function in cell I23 is for O2 concentration after long periods (days).</t>
      </text>
    </comment>
    <comment ref="I23" authorId="1" shapeId="0" xr:uid="{F6F5DA8B-F0A2-4FD7-A68D-5B0920277B9C}">
      <text>
        <t>[Threaded comment]
Your version of Excel allows you to read this threaded comment; however, any edits to it will get removed if the file is opened in a newer version of Excel. Learn more: https://go.microsoft.com/fwlink/?linkid=870924
Comment:
    Do you want to change 0.209 to 0.2095?  It changes the third sig fig. in the example I did.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tc={99489ACD-EAE2-44D0-A2C0-73B063DE00A9}</author>
    <author>tc={616009E6-E8BE-4B74-8152-378880A7CCDE}</author>
  </authors>
  <commentList>
    <comment ref="J9" authorId="0" shapeId="0" xr:uid="{99489ACD-EAE2-44D0-A2C0-73B063DE00A9}">
      <text>
        <t>[Threaded comment]
Your version of Excel allows you to read this threaded comment; however, any edits to it will get removed if the file is opened in a newer version of Excel. Learn more: https://go.microsoft.com/fwlink/?linkid=870924
Comment:
    Maybe change 0.21 to 0.2095.</t>
      </text>
    </comment>
    <comment ref="J23" authorId="1" shapeId="0" xr:uid="{616009E6-E8BE-4B74-8152-378880A7CCDE}">
      <text>
        <t>[Threaded comment]
Your version of Excel allows you to read this threaded comment; however, any edits to it will get removed if the file is opened in a newer version of Excel. Learn more: https://go.microsoft.com/fwlink/?linkid=870924
Comment:
    Solution in Parker for O2 enrichment predicts O2 concentration of 0 if air exchange rate is 0.
In my version I changed this equation to
=(0.2095*F23*B23+D23)/(F23*B23+D23)*100
Please find published solution from independent source.
Reply:
    I forgot to mention that the equation above is O2 conc % after long periods (days) of leakage.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tc={DD38132E-CF06-4AC4-B434-0F35B2C320FB}</author>
    <author>tc={C9E1095A-4A91-4C78-A89F-A8F8AA09E548}</author>
    <author>tc={AAF04CB0-C2D0-4392-B4E0-F9E0E6446612}</author>
  </authors>
  <commentList>
    <comment ref="B6" authorId="0" shapeId="0" xr:uid="{DD38132E-CF06-4AC4-B434-0F35B2C320FB}">
      <text>
        <t>[Threaded comment]
Your version of Excel allows you to read this threaded comment; however, any edits to it will get removed if the file is opened in a newer version of Excel. Learn more: https://go.microsoft.com/fwlink/?linkid=870924
Comment:
    Here and in other spreadsheets change 'the laboratory' to 'the laboratory/room'.</t>
      </text>
    </comment>
    <comment ref="F6" authorId="1" shapeId="0" xr:uid="{C9E1095A-4A91-4C78-A89F-A8F8AA09E548}">
      <text>
        <t>[Threaded comment]
Your version of Excel allows you to read this threaded comment; however, any edits to it will get removed if the file is opened in a newer version of Excel. Learn more: https://go.microsoft.com/fwlink/?linkid=870924
Comment:
    Maybe change to 20 degC; expansion ratio 695?</t>
      </text>
    </comment>
    <comment ref="H8" authorId="2" shapeId="0" xr:uid="{AAF04CB0-C2D0-4392-B4E0-F9E0E6446612}">
      <text>
        <t>[Threaded comment]
Your version of Excel allows you to read this threaded comment; however, any edits to it will get removed if the file is opened in a newer version of Excel. Learn more: https://go.microsoft.com/fwlink/?linkid=870924
Comment:
    I have = (B8-(D8*F8)/1000)*0.2095/B8*100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Tanino, Yukie</author>
    <author>tc={DC91D216-E53F-4122-89D1-BE9BD953A143}</author>
    <author>tc={4A4F697B-F1CD-477D-B668-11D3D19C71ED}</author>
  </authors>
  <commentList>
    <comment ref="C12" authorId="0" shapeId="0" xr:uid="{12D1142D-6C42-4083-8A9A-1CEF291548CC}">
      <text>
        <r>
          <rPr>
            <sz val="11"/>
            <color theme="1"/>
            <rFont val="Calibri"/>
            <family val="2"/>
            <scheme val="minor"/>
          </rPr>
          <t>Tanino, Yukie:
2.10 m3</t>
        </r>
      </text>
    </comment>
    <comment ref="C17" authorId="1" shapeId="0" xr:uid="{DC91D216-E53F-4122-89D1-BE9BD953A143}">
      <text>
        <t>[Threaded comment]
Your version of Excel allows you to read this threaded comment; however, any edits to it will get removed if the file is opened in a newer version of Excel. Learn more: https://go.microsoft.com/fwlink/?linkid=870924
Comment:
    Is 50L the volume of the contents at pressure?
If so, the contents at 1 atm = 50L x 200 bar/ 1atm / (1000L/m3) ~ 10m^3.
Maybe move this row to column D to distinguish from other rows which I think represents contents expanded to 1 atm. Alternatively, put cylinder contents volume at atm pressure (if given).</t>
      </text>
    </comment>
    <comment ref="D17" authorId="2" shapeId="0" xr:uid="{4A4F697B-F1CD-477D-B668-11D3D19C71ED}">
      <text>
        <t>[Threaded comment]
Your version of Excel allows you to read this threaded comment; however, any edits to it will get removed if the file is opened in a newer version of Excel. Learn more: https://go.microsoft.com/fwlink/?linkid=870924
Comment:
    Is 50L the volume of the contents at pressure?
If so, the contents at 1 atm = 50L x 200 bar/ 1atm / (1000L/m3) ~ 10m^3.
Maybe move this row to column D to distinguish from other rows which I think represents contents expanded to 1 atm. Alternatively, put cylinder contents volume at atm pressure (if given).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tc={C0C78B20-C885-4F38-BF27-A83D50D9BEE8}</author>
  </authors>
  <commentList>
    <comment ref="A74" authorId="0" shapeId="0" xr:uid="{C0C78B20-C885-4F38-BF27-A83D50D9BEE8}">
      <text>
        <t>[Threaded comment]
Your version of Excel allows you to read this threaded comment; however, any edits to it will get removed if the file is opened in a newer version of Excel. Learn more: https://go.microsoft.com/fwlink/?linkid=870924
Comment:
    Solution fails sense check: if n = 0 (no fresh air inflow), O2 concentration = 0 instead of 100%!</t>
      </text>
    </comment>
  </commentList>
</comments>
</file>

<file path=xl/sharedStrings.xml><?xml version="1.0" encoding="utf-8"?>
<sst xmlns="http://schemas.openxmlformats.org/spreadsheetml/2006/main" count="2775" uniqueCount="407">
  <si>
    <t>Carbon Dioxide Gas Room Capacity Calculation</t>
  </si>
  <si>
    <t>(CO2)</t>
  </si>
  <si>
    <t>Not to be used for asphyxiant gases (N2,Ar,He) please see other sheet</t>
  </si>
  <si>
    <t>Click here for more information on the risks on CO2</t>
  </si>
  <si>
    <t>Full Bottle Release Scenario</t>
  </si>
  <si>
    <r>
      <rPr>
        <sz val="11"/>
        <color rgb="FF000000"/>
        <rFont val="Calibri"/>
      </rPr>
      <t xml:space="preserve">Specific vol @ room temperature, 1 atm (m3/kg) (this should be measured in cubic meters and take in to consideration any large objects that reduce the laboratory/rooms' air volume)(m³) </t>
    </r>
    <r>
      <rPr>
        <b/>
        <sz val="11"/>
        <rFont val="Calibri"/>
        <family val="2"/>
      </rPr>
      <t>(Use 'Room Details for RA Calculations' to assist)</t>
    </r>
  </si>
  <si>
    <t>Specific Volume @ 15°C atm</t>
  </si>
  <si>
    <t>Mass of cylinder contents (kg)</t>
  </si>
  <si>
    <t>CO2 Concentration (%)</t>
  </si>
  <si>
    <t>*</t>
  </si>
  <si>
    <t xml:space="preserve"> </t>
  </si>
  <si>
    <t>*must have a value inputted</t>
  </si>
  <si>
    <t>Specific volume increases as room temp. increases. At 25°C, the specific volume is approx. 0.5531... m3/kg. At 30°C the specific volume is approx. 0.5625… m3/kg."</t>
  </si>
  <si>
    <t>The cylinder volume/size can be found on the neck of the cylinder or on the BOC website. Common bottle sizes and volumes are also listed in the "Bottle Sizes" tab.</t>
  </si>
  <si>
    <t xml:space="preserve">Click here for HSE guidance on Workplace Exposure Limits </t>
  </si>
  <si>
    <t>Timed Release Scenario Calculation</t>
  </si>
  <si>
    <r>
      <rPr>
        <sz val="11"/>
        <color rgb="FF000000"/>
        <rFont val="Calibri"/>
        <scheme val="minor"/>
      </rPr>
      <t xml:space="preserve">Free volume of the laboratory/room (this should be measured in cubic meters and take in to consideration any large objects that reduce the laboratory/rooms' air volume)(m³) </t>
    </r>
    <r>
      <rPr>
        <b/>
        <sz val="11"/>
        <color rgb="FF000000"/>
        <rFont val="Calibri"/>
        <scheme val="minor"/>
      </rPr>
      <t>(Use 'Room Information' to assist)</t>
    </r>
  </si>
  <si>
    <r>
      <t>Volume of CO2 released (m</t>
    </r>
    <r>
      <rPr>
        <sz val="11"/>
        <color theme="1"/>
        <rFont val="Calibri"/>
        <family val="2"/>
      </rPr>
      <t>³/hr)</t>
    </r>
  </si>
  <si>
    <t>Air changes per hour</t>
  </si>
  <si>
    <t>Known Duration of Leak. (Hours)</t>
  </si>
  <si>
    <t>CO2 Concentration (%) after known timing of leakage</t>
  </si>
  <si>
    <r>
      <t xml:space="preserve">1.2 m³/hr is considered to be a reasonable assumtion for a slow leak in gas connections. 
A more detailed calculation can be found at: </t>
    </r>
    <r>
      <rPr>
        <b/>
        <u/>
        <sz val="11"/>
        <color theme="8" tint="-0.249977111117893"/>
        <rFont val="Calibri"/>
        <family val="2"/>
        <scheme val="minor"/>
      </rPr>
      <t xml:space="preserve">https://lenoxlaser.com/capabilities/orifice-calculator/  </t>
    </r>
  </si>
  <si>
    <t>This is the how many times the air in a room is fully replaced with fresh air per hour. Information on the air change rate for each laboratory/room can be found in the "Room Information" tab.</t>
  </si>
  <si>
    <t>Slow Release Scenario Calculation</t>
  </si>
  <si>
    <r>
      <t>Free volume of the laboratory/room (this should be measured in cubic meters and take in to consideration any large objects that reduce the laboratory/rooms' air volume)(m³) (</t>
    </r>
    <r>
      <rPr>
        <b/>
        <sz val="11"/>
        <color rgb="FF000000"/>
        <rFont val="Calibri"/>
        <family val="2"/>
        <scheme val="minor"/>
      </rPr>
      <t>Use 'Room Information' to assist</t>
    </r>
    <r>
      <rPr>
        <sz val="11"/>
        <color rgb="FF000000"/>
        <rFont val="Calibri"/>
        <scheme val="minor"/>
      </rPr>
      <t>)</t>
    </r>
  </si>
  <si>
    <t>CO2 Concentration (%) after indefinte time of leakage</t>
  </si>
  <si>
    <r>
      <t>1.2 m³/hr is considered to be a reasonable assumtion for a slow leak in gas connections. 
A more detailed calculation can be found at:</t>
    </r>
    <r>
      <rPr>
        <u/>
        <sz val="11"/>
        <color theme="8" tint="-0.249977111117893"/>
        <rFont val="Calibri"/>
        <family val="2"/>
        <scheme val="minor"/>
      </rPr>
      <t xml:space="preserve"> </t>
    </r>
    <r>
      <rPr>
        <b/>
        <u/>
        <sz val="11"/>
        <color theme="8" tint="-0.249977111117893"/>
        <rFont val="Calibri"/>
        <family val="2"/>
        <scheme val="minor"/>
      </rPr>
      <t xml:space="preserve">https://lenoxlaser.com/capabilities/orifice-calculator/  </t>
    </r>
  </si>
  <si>
    <t>Asphyxiant Gas Room Capacity Calculation</t>
  </si>
  <si>
    <t>(Nitrogen, Argon, Helium)</t>
  </si>
  <si>
    <t>Not to be used for Oxygen or Carbon Dioxide, please see other sheet</t>
  </si>
  <si>
    <t>Click here for more information on the risks of inert gases</t>
  </si>
  <si>
    <r>
      <rPr>
        <sz val="11"/>
        <color rgb="FF000000"/>
        <rFont val="Calibri"/>
      </rPr>
      <t>Free volume of the laboratory/room (this should be measured in cubic meters and take in to consideration any large objects that reduce the laboratory/rooms' air volume)(m³) (</t>
    </r>
    <r>
      <rPr>
        <b/>
        <sz val="11"/>
        <color rgb="FF000000"/>
        <rFont val="Calibri"/>
        <family val="2"/>
      </rPr>
      <t>Use 'Room Information' to assist</t>
    </r>
    <r>
      <rPr>
        <sz val="11"/>
        <color rgb="FF000000"/>
        <rFont val="Calibri"/>
      </rPr>
      <t>)</t>
    </r>
  </si>
  <si>
    <t>Volume of Gas (m³) @15°C atm</t>
  </si>
  <si>
    <t>OR</t>
  </si>
  <si>
    <t>Bottle size Litres</t>
  </si>
  <si>
    <t>Oxygen concentration (%)</t>
  </si>
  <si>
    <t>Bottle pressure (bar)@15°C</t>
  </si>
  <si>
    <t>Click here for HSE guidance on Workplace Exposure Limits</t>
  </si>
  <si>
    <r>
      <rPr>
        <sz val="11"/>
        <color rgb="FF000000"/>
        <rFont val="Calibri"/>
        <scheme val="minor"/>
      </rPr>
      <t>Free volume of the laboratory/room (this should be measured in cubic meters and take in to consideration any large objects that reduce the laboratory/rooms' air volume)(m³) (</t>
    </r>
    <r>
      <rPr>
        <b/>
        <sz val="11"/>
        <color rgb="FF000000"/>
        <rFont val="Calibri"/>
        <family val="2"/>
        <scheme val="minor"/>
      </rPr>
      <t>Use 'Room Information' to assist</t>
    </r>
    <r>
      <rPr>
        <sz val="11"/>
        <color rgb="FF000000"/>
        <rFont val="Calibri"/>
        <scheme val="minor"/>
      </rPr>
      <t>)</t>
    </r>
  </si>
  <si>
    <r>
      <t>Volume of gas released (m</t>
    </r>
    <r>
      <rPr>
        <sz val="11"/>
        <color theme="1"/>
        <rFont val="Calibri"/>
        <family val="2"/>
      </rPr>
      <t>³/hr)</t>
    </r>
  </si>
  <si>
    <t>O2 Concentration (%) after indeterminate length of leakage</t>
  </si>
  <si>
    <t>Oxygen Enrichment  Room Capacity Calculation</t>
  </si>
  <si>
    <t>(O2)</t>
  </si>
  <si>
    <t>Not to be used for asphyxiant gases or Carbon Dioxide, please see other sheet</t>
  </si>
  <si>
    <t>Click here for more information on the risks of Oxygen</t>
  </si>
  <si>
    <t>Volume of Gas (m³) @ 15°C atm</t>
  </si>
  <si>
    <t>Bottle pressure (bar) @15°C</t>
  </si>
  <si>
    <t>Cryogenic Liquid Room Capacity Calculation</t>
  </si>
  <si>
    <t>(Liquid Nitrogen Only)</t>
  </si>
  <si>
    <t>Not to be used for other cryogenic liquid. Please see chemical technicans and/or local instructions</t>
  </si>
  <si>
    <t>Capacity of tank (L)</t>
  </si>
  <si>
    <t>Expansion Ratio @ 20°C</t>
  </si>
  <si>
    <t>Laboratory</t>
  </si>
  <si>
    <t>FVAS m3 
(Free Volume of Air in the Lab/Room)</t>
  </si>
  <si>
    <t>Gas H/S is House supply</t>
  </si>
  <si>
    <t>Gas volume for risk calculation- Flow ph or total cylinder volume if less than max flow</t>
  </si>
  <si>
    <t>HVAC rate
(Air Changes Per Hour)</t>
  </si>
  <si>
    <t>Volume of gas per air change</t>
  </si>
  <si>
    <t>Total gas volume M3 for BOX calculation (ex H/S)</t>
  </si>
  <si>
    <t>BOX calculation showing worst case scenario for cylinder gases ex H/S</t>
  </si>
  <si>
    <t xml:space="preserve">O2 % depletion Without HVAC - conditional criteria </t>
  </si>
  <si>
    <t>GN11 Calc O2% depletion With HVAC</t>
  </si>
  <si>
    <t>Alarm activation duration without HVAC to 1st alarm O2 depletion - implies need a gas alarm system</t>
  </si>
  <si>
    <t>Alarm activation duration without HVAC to 2nd alarm O2 depletion - 30 min(1800secs) rule implies needing a interlock</t>
  </si>
  <si>
    <t xml:space="preserve">O2 % enrichment Without HVAC - conditional criteria </t>
  </si>
  <si>
    <t>GN11 Calc O2% enrichment With HVAC</t>
  </si>
  <si>
    <t>Alarm activation duration without HVAC to 1st alarm O2 enrichment - implies need a gas alarm system</t>
  </si>
  <si>
    <t>Flam % without HVAC - conditional criteria = LEL of gas</t>
  </si>
  <si>
    <t>GN11 Calc Flam % with HVAC</t>
  </si>
  <si>
    <t>Alarm activation duration without HVAC to 1st alarm LEL - implies need a gas alarm system</t>
  </si>
  <si>
    <t>Alarm activation duration without HVAC to 2nd alarm LEL - 30 min  rule implies needing a interlock</t>
  </si>
  <si>
    <t>Toxic % without HVAC - conditional criteria = STEL of gas</t>
  </si>
  <si>
    <t>GN11 Calc Toxic % with HVAC</t>
  </si>
  <si>
    <t>Alarm activation duration without HVAC to 1st alarm STEL - implies need a gas alarm system</t>
  </si>
  <si>
    <t>Alarm activation duration without HVAC to 2nd alarm STEL - 30 min  rule implies needing a interlock</t>
  </si>
  <si>
    <t>gas Alarm installed Y/N</t>
  </si>
  <si>
    <t>gas alarm set point criteria</t>
  </si>
  <si>
    <t>1st alarm levels % gas or oxygen</t>
  </si>
  <si>
    <t>2nd alarm levels % gas or oxygen</t>
  </si>
  <si>
    <t>Gas detection recommended Y/N   E -existing</t>
  </si>
  <si>
    <t>Gas Interlock recommended linked to gas detection            Y/N</t>
  </si>
  <si>
    <t>Comments and actions</t>
  </si>
  <si>
    <t>HVAC essential to maintain safe working environment Y/N</t>
  </si>
  <si>
    <t>Meston</t>
  </si>
  <si>
    <t>Ind Min @4</t>
  </si>
  <si>
    <t>G62</t>
  </si>
  <si>
    <t>helium</t>
  </si>
  <si>
    <t>N</t>
  </si>
  <si>
    <t>O2 depletion</t>
  </si>
  <si>
    <r>
      <rPr>
        <b/>
        <sz val="12"/>
        <color rgb="FF000000"/>
        <rFont val="Calibri"/>
        <family val="2"/>
      </rPr>
      <t xml:space="preserve">Air Changes Per Hour
</t>
    </r>
    <r>
      <rPr>
        <sz val="12"/>
        <color rgb="FF000000"/>
        <rFont val="Calibri"/>
        <family val="2"/>
      </rPr>
      <t xml:space="preserve">
A measure of the air volume added to or removed from a room in one hour. This is periodically measured and calculated by staff then figures updated on this document. It is a measure of how efficient the room’s ventilation is and can be used within slow leak gas calculations.
</t>
    </r>
    <r>
      <rPr>
        <b/>
        <sz val="12"/>
        <color rgb="FF000000"/>
        <rFont val="Calibri"/>
        <family val="2"/>
      </rPr>
      <t>Flow Rate (m</t>
    </r>
    <r>
      <rPr>
        <b/>
        <vertAlign val="superscript"/>
        <sz val="12"/>
        <color rgb="FF000000"/>
        <rFont val="Calibri"/>
        <family val="2"/>
      </rPr>
      <t>3</t>
    </r>
    <r>
      <rPr>
        <b/>
        <sz val="12"/>
        <color rgb="FF000000"/>
        <rFont val="Calibri"/>
        <family val="2"/>
      </rPr>
      <t>/hour)</t>
    </r>
    <r>
      <rPr>
        <sz val="12"/>
        <color rgb="FF000000"/>
        <rFont val="Calibri"/>
        <family val="2"/>
      </rPr>
      <t xml:space="preserve"> = (Area of Duct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 xml:space="preserve">) x Velocity (m/s)) x 3600
</t>
    </r>
    <r>
      <rPr>
        <b/>
        <sz val="12"/>
        <color rgb="FF000000"/>
        <rFont val="Calibri"/>
        <family val="2"/>
      </rPr>
      <t>Air Changes Per Hour</t>
    </r>
    <r>
      <rPr>
        <sz val="12"/>
        <color rgb="FF000000"/>
        <rFont val="Calibri"/>
        <family val="2"/>
      </rPr>
      <t xml:space="preserve"> = </t>
    </r>
    <r>
      <rPr>
        <u/>
        <sz val="12"/>
        <color rgb="FF000000"/>
        <rFont val="Calibri"/>
        <family val="2"/>
      </rPr>
      <t>Flow Rate (m</t>
    </r>
    <r>
      <rPr>
        <u/>
        <vertAlign val="superscript"/>
        <sz val="12"/>
        <color rgb="FF000000"/>
        <rFont val="Calibri"/>
        <family val="2"/>
      </rPr>
      <t>3</t>
    </r>
    <r>
      <rPr>
        <u/>
        <sz val="12"/>
        <color rgb="FF000000"/>
        <rFont val="Calibri"/>
        <family val="2"/>
      </rPr>
      <t xml:space="preserve">/hour)
</t>
    </r>
    <r>
      <rPr>
        <sz val="12"/>
        <color rgb="FF000000"/>
        <rFont val="Calibri"/>
        <family val="2"/>
      </rPr>
      <t xml:space="preserve">                                          Room Volume (m</t>
    </r>
    <r>
      <rPr>
        <vertAlign val="super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)</t>
    </r>
  </si>
  <si>
    <t>nitrogen x3</t>
  </si>
  <si>
    <t>5%O2/he</t>
  </si>
  <si>
    <t>5%H2/N2</t>
  </si>
  <si>
    <t>CO2</t>
  </si>
  <si>
    <t>STEL and LTEL</t>
  </si>
  <si>
    <t>Y</t>
  </si>
  <si>
    <t>Incubators are excempt from requireing an interlock</t>
  </si>
  <si>
    <t>20%CO/He</t>
  </si>
  <si>
    <t>E</t>
  </si>
  <si>
    <t>5%ethyleneN2</t>
  </si>
  <si>
    <t>20%LEL and 40%EL</t>
  </si>
  <si>
    <t>LN2</t>
  </si>
  <si>
    <t>Hydrogen</t>
  </si>
  <si>
    <t>Calculations show the risk is above the alarm levels, however, they are below the LEL for the gas. Gas detection advised</t>
  </si>
  <si>
    <t>methane</t>
  </si>
  <si>
    <t>300ppmCO/N2</t>
  </si>
  <si>
    <t>20%CO2/N2</t>
  </si>
  <si>
    <t>G68</t>
  </si>
  <si>
    <t>propane</t>
  </si>
  <si>
    <t>hydrogen</t>
  </si>
  <si>
    <t xml:space="preserve">CO </t>
  </si>
  <si>
    <t>200ppmH2</t>
  </si>
  <si>
    <t>oxygen x2</t>
  </si>
  <si>
    <t>O2 enrichment</t>
  </si>
  <si>
    <t>na</t>
  </si>
  <si>
    <t>O2 depletion is below the O2 deficient level of 19.5%, detection is advised due to the risk of spilliage from the liquid N2</t>
  </si>
  <si>
    <t xml:space="preserve">G59 </t>
  </si>
  <si>
    <t>Argon</t>
  </si>
  <si>
    <t xml:space="preserve">G58 </t>
  </si>
  <si>
    <t>Oxygen</t>
  </si>
  <si>
    <t>CO2 x2</t>
  </si>
  <si>
    <t>G66</t>
  </si>
  <si>
    <t>G82</t>
  </si>
  <si>
    <t>N2</t>
  </si>
  <si>
    <t>G82raman</t>
  </si>
  <si>
    <t>G79</t>
  </si>
  <si>
    <t>Nitrogen x 2</t>
  </si>
  <si>
    <t>G70</t>
  </si>
  <si>
    <t>nitrogen</t>
  </si>
  <si>
    <t>G74</t>
  </si>
  <si>
    <t>hydrogen x 4</t>
  </si>
  <si>
    <t>argon</t>
  </si>
  <si>
    <t>G60</t>
  </si>
  <si>
    <t>G78&amp;78A</t>
  </si>
  <si>
    <t>5%h2/N2</t>
  </si>
  <si>
    <t>G72</t>
  </si>
  <si>
    <t>G94</t>
  </si>
  <si>
    <t>G93</t>
  </si>
  <si>
    <t>G106</t>
  </si>
  <si>
    <t>G102</t>
  </si>
  <si>
    <t>Nitrogen</t>
  </si>
  <si>
    <t>G105</t>
  </si>
  <si>
    <t>G92</t>
  </si>
  <si>
    <t>Argon x 5</t>
  </si>
  <si>
    <t>ammonia</t>
  </si>
  <si>
    <t>O83</t>
  </si>
  <si>
    <t>O82</t>
  </si>
  <si>
    <t>liquid nitrogen</t>
  </si>
  <si>
    <t>bruker 600</t>
  </si>
  <si>
    <t>bruker400</t>
  </si>
  <si>
    <t>bruker 400</t>
  </si>
  <si>
    <t>O79</t>
  </si>
  <si>
    <t>Helium</t>
  </si>
  <si>
    <t>O83a</t>
  </si>
  <si>
    <t>20%oxygen/argon mix</t>
  </si>
  <si>
    <t>O84</t>
  </si>
  <si>
    <t>O89</t>
  </si>
  <si>
    <t>carbon dioxide LW</t>
  </si>
  <si>
    <t>B61</t>
  </si>
  <si>
    <t>B61 entry</t>
  </si>
  <si>
    <t>B53 entry</t>
  </si>
  <si>
    <t>comp air</t>
  </si>
  <si>
    <t>NA</t>
  </si>
  <si>
    <t>O28a</t>
  </si>
  <si>
    <t xml:space="preserve">O28 </t>
  </si>
  <si>
    <t>carbon monoxide</t>
  </si>
  <si>
    <t>100ppm</t>
  </si>
  <si>
    <t>20ppm</t>
  </si>
  <si>
    <t>O28</t>
  </si>
  <si>
    <t>O18</t>
  </si>
  <si>
    <t>O24</t>
  </si>
  <si>
    <t>O27</t>
  </si>
  <si>
    <t>oxygen</t>
  </si>
  <si>
    <t>O28b</t>
  </si>
  <si>
    <t>O19a</t>
  </si>
  <si>
    <t>very hot room. Relocate to exterior loading are just outside. Incubators are excempt from requireing an interlock</t>
  </si>
  <si>
    <t>119B</t>
  </si>
  <si>
    <r>
      <t>10%co2</t>
    </r>
    <r>
      <rPr>
        <sz val="11"/>
        <color rgb="FF000000"/>
        <rFont val="Calibri"/>
        <family val="2"/>
      </rPr>
      <t xml:space="preserve"> 5%h2 n2</t>
    </r>
  </si>
  <si>
    <r>
      <t xml:space="preserve">10%co2 </t>
    </r>
    <r>
      <rPr>
        <b/>
        <sz val="11"/>
        <color rgb="FF000000"/>
        <rFont val="Calibri"/>
        <family val="2"/>
      </rPr>
      <t>5%h2</t>
    </r>
    <r>
      <rPr>
        <sz val="11"/>
        <color rgb="FF000000"/>
        <rFont val="Calibri"/>
        <family val="2"/>
      </rPr>
      <t xml:space="preserve"> n2</t>
    </r>
  </si>
  <si>
    <r>
      <t xml:space="preserve">10%co2 5%h2 </t>
    </r>
    <r>
      <rPr>
        <b/>
        <sz val="11"/>
        <color rgb="FF000000"/>
        <rFont val="Calibri"/>
        <family val="2"/>
      </rPr>
      <t>n2</t>
    </r>
  </si>
  <si>
    <t xml:space="preserve">carbon dioxide  </t>
  </si>
  <si>
    <t>G06</t>
  </si>
  <si>
    <t>G08</t>
  </si>
  <si>
    <r>
      <t>2.5%CO2</t>
    </r>
    <r>
      <rPr>
        <sz val="11"/>
        <color rgb="FF000000"/>
        <rFont val="Calibri"/>
        <family val="2"/>
      </rPr>
      <t>/Argon</t>
    </r>
  </si>
  <si>
    <r>
      <t>2.5%CO2/</t>
    </r>
    <r>
      <rPr>
        <b/>
        <sz val="11"/>
        <color rgb="FF000000"/>
        <rFont val="Calibri"/>
        <family val="2"/>
      </rPr>
      <t>Argon</t>
    </r>
  </si>
  <si>
    <t>Zoology</t>
  </si>
  <si>
    <t>B33</t>
  </si>
  <si>
    <t>B31</t>
  </si>
  <si>
    <t>600mm extract fan near ceiling</t>
  </si>
  <si>
    <t>Cruickshanks</t>
  </si>
  <si>
    <t>G16</t>
  </si>
  <si>
    <r>
      <t>10ppmCH4</t>
    </r>
    <r>
      <rPr>
        <sz val="11"/>
        <color rgb="FF000000"/>
        <rFont val="Calibri"/>
        <family val="2"/>
      </rPr>
      <t>/2.5ppmN2O/0.1%CO2/N2</t>
    </r>
  </si>
  <si>
    <r>
      <t>10ppmCH4/</t>
    </r>
    <r>
      <rPr>
        <sz val="11"/>
        <color rgb="FF00B050"/>
        <rFont val="Calibri"/>
        <family val="2"/>
      </rPr>
      <t>2.5ppmN2O</t>
    </r>
    <r>
      <rPr>
        <sz val="11"/>
        <color rgb="FF000000"/>
        <rFont val="Calibri"/>
        <family val="2"/>
      </rPr>
      <t>/0.1%CO2/N2</t>
    </r>
  </si>
  <si>
    <r>
      <t>10ppmCH4/2.5ppmN2O/</t>
    </r>
    <r>
      <rPr>
        <sz val="11"/>
        <color rgb="FF00B050"/>
        <rFont val="Calibri"/>
        <family val="2"/>
      </rPr>
      <t>0.1%CO2</t>
    </r>
    <r>
      <rPr>
        <sz val="11"/>
        <color rgb="FF000000"/>
        <rFont val="Calibri"/>
        <family val="2"/>
      </rPr>
      <t>/N2</t>
    </r>
  </si>
  <si>
    <r>
      <t>10ppmCH4/2.5ppmN2O/0.1%CO2/</t>
    </r>
    <r>
      <rPr>
        <sz val="11"/>
        <color rgb="FF00B050"/>
        <rFont val="Calibri"/>
        <family val="2"/>
      </rPr>
      <t>N2</t>
    </r>
  </si>
  <si>
    <r>
      <t>10ppmN2O</t>
    </r>
    <r>
      <rPr>
        <sz val="11"/>
        <color rgb="FF000000"/>
        <rFont val="Calibri"/>
        <family val="2"/>
      </rPr>
      <t>/25ppmCH4/0.5%CO2/N2</t>
    </r>
  </si>
  <si>
    <r>
      <t>10ppmN2O/</t>
    </r>
    <r>
      <rPr>
        <sz val="11"/>
        <color rgb="FF00B050"/>
        <rFont val="Calibri"/>
        <family val="2"/>
      </rPr>
      <t>25ppmCH4</t>
    </r>
    <r>
      <rPr>
        <sz val="11"/>
        <color rgb="FF000000"/>
        <rFont val="Calibri"/>
        <family val="2"/>
      </rPr>
      <t>/0.5%CO2/N2</t>
    </r>
  </si>
  <si>
    <r>
      <t>10ppmN2O/25ppmCH4/</t>
    </r>
    <r>
      <rPr>
        <sz val="11"/>
        <color rgb="FF00B050"/>
        <rFont val="Calibri"/>
        <family val="2"/>
      </rPr>
      <t>0.5%CO2</t>
    </r>
    <r>
      <rPr>
        <sz val="11"/>
        <color rgb="FF000000"/>
        <rFont val="Calibri"/>
        <family val="2"/>
      </rPr>
      <t>/N2</t>
    </r>
  </si>
  <si>
    <r>
      <t>10ppmN2O/25ppmCH4/0.5%CO2/</t>
    </r>
    <r>
      <rPr>
        <sz val="11"/>
        <color rgb="FF00B050"/>
        <rFont val="Calibri"/>
        <family val="2"/>
      </rPr>
      <t>N2</t>
    </r>
  </si>
  <si>
    <t>G34</t>
  </si>
  <si>
    <t>LN2 120lts</t>
  </si>
  <si>
    <t>acetylene manifold</t>
  </si>
  <si>
    <t>Nitrous Oxide manifold</t>
  </si>
  <si>
    <t>oxygen manifold</t>
  </si>
  <si>
    <t>G35</t>
  </si>
  <si>
    <t>Argon bulk 200lt</t>
  </si>
  <si>
    <t>Look for a different location or pipe in the gas</t>
  </si>
  <si>
    <t>G01</t>
  </si>
  <si>
    <t>Argon bulk  200lt</t>
  </si>
  <si>
    <t>Nitrogen manifolds in cage</t>
  </si>
  <si>
    <t>Polworth Bld</t>
  </si>
  <si>
    <t>10%CO2/5%O2/N2</t>
  </si>
  <si>
    <t>3.02O</t>
  </si>
  <si>
    <t>CO2 x 3</t>
  </si>
  <si>
    <t>Rowett Int</t>
  </si>
  <si>
    <t>nitrogen x 36 n2 peak generators</t>
  </si>
  <si>
    <t>one wall open to atmosphere 20.25m2 open</t>
  </si>
  <si>
    <r>
      <t>10%H2</t>
    </r>
    <r>
      <rPr>
        <sz val="11"/>
        <color rgb="FF000000"/>
        <rFont val="Calibri"/>
        <family val="2"/>
      </rPr>
      <t>/10%CO2/N2 piped 2x1</t>
    </r>
  </si>
  <si>
    <r>
      <t>10%H2/</t>
    </r>
    <r>
      <rPr>
        <sz val="11"/>
        <color rgb="FF00B050"/>
        <rFont val="Calibri"/>
        <family val="2"/>
      </rPr>
      <t>10%CO2</t>
    </r>
    <r>
      <rPr>
        <sz val="11"/>
        <color rgb="FF000000"/>
        <rFont val="Calibri"/>
        <family val="2"/>
      </rPr>
      <t>/N2 piped 2x1</t>
    </r>
  </si>
  <si>
    <r>
      <t>10%H2/10%CO2/</t>
    </r>
    <r>
      <rPr>
        <sz val="11"/>
        <color rgb="FF00B050"/>
        <rFont val="Calibri"/>
        <family val="2"/>
      </rPr>
      <t>N2 piped</t>
    </r>
    <r>
      <rPr>
        <sz val="11"/>
        <color rgb="FF000000"/>
        <rFont val="Calibri"/>
        <family val="2"/>
      </rPr>
      <t xml:space="preserve"> 2x1</t>
    </r>
  </si>
  <si>
    <t>Methane piped 1x1</t>
  </si>
  <si>
    <t>CO2 piped 230lt</t>
  </si>
  <si>
    <r>
      <t>10% CO2</t>
    </r>
    <r>
      <rPr>
        <sz val="11"/>
        <color rgb="FF000000"/>
        <rFont val="Calibri"/>
        <family val="2"/>
      </rPr>
      <t>/90%N2</t>
    </r>
  </si>
  <si>
    <r>
      <t>10% CO2/</t>
    </r>
    <r>
      <rPr>
        <sz val="11"/>
        <color rgb="FF00B050"/>
        <rFont val="Calibri"/>
        <family val="2"/>
      </rPr>
      <t>90%N2</t>
    </r>
  </si>
  <si>
    <r>
      <t>10%CO2</t>
    </r>
    <r>
      <rPr>
        <sz val="11"/>
        <color rgb="FF000000"/>
        <rFont val="Calibri"/>
        <family val="2"/>
      </rPr>
      <t>/90% O2</t>
    </r>
  </si>
  <si>
    <r>
      <t>10%CO2/</t>
    </r>
    <r>
      <rPr>
        <sz val="11"/>
        <color rgb="FF00B050"/>
        <rFont val="Calibri"/>
        <family val="2"/>
      </rPr>
      <t>90% O2</t>
    </r>
  </si>
  <si>
    <t>Hydrogen piped 2x1</t>
  </si>
  <si>
    <t>Oxygen piped</t>
  </si>
  <si>
    <t>Helium piped 1x2cyl</t>
  </si>
  <si>
    <t>Argon 240lt piped</t>
  </si>
  <si>
    <t>into fume hood 0.32m/sec extract</t>
  </si>
  <si>
    <t>ceiling</t>
  </si>
  <si>
    <t>nitrogen 2x4</t>
  </si>
  <si>
    <t>NO GAS</t>
  </si>
  <si>
    <t>fume hood 0.32m/sec x2</t>
  </si>
  <si>
    <t>fume hood 0.32m/sec</t>
  </si>
  <si>
    <t>fume hood 0.32m/sec x3</t>
  </si>
  <si>
    <t>fume hood 0.41 m/sec x1</t>
  </si>
  <si>
    <t>fume hood 0.31m/3 x 1</t>
  </si>
  <si>
    <t>fume hood 0.31m/sec x 1</t>
  </si>
  <si>
    <t>oxygen piped</t>
  </si>
  <si>
    <t>fume hood 0.31 m/sec x2</t>
  </si>
  <si>
    <t>O2/N2 capped</t>
  </si>
  <si>
    <t>O2/N2/CO2 capped</t>
  </si>
  <si>
    <t>fume hood 0.31m/sec x2</t>
  </si>
  <si>
    <t>hydrogen piped 2x1</t>
  </si>
  <si>
    <t>CO2/N2</t>
  </si>
  <si>
    <t>Acetylene capped</t>
  </si>
  <si>
    <t>nitrous oxide capped</t>
  </si>
  <si>
    <r>
      <t>10%CO2</t>
    </r>
    <r>
      <rPr>
        <sz val="11"/>
        <color rgb="FF00B050"/>
        <rFont val="Calibri"/>
        <family val="2"/>
      </rPr>
      <t>/90% O2</t>
    </r>
  </si>
  <si>
    <t>O2 &amp; CO2 detection</t>
  </si>
  <si>
    <t>IMS</t>
  </si>
  <si>
    <t>2.50:1</t>
  </si>
  <si>
    <t>CO2 x 4</t>
  </si>
  <si>
    <t>nitrogen occassionally</t>
  </si>
  <si>
    <t>5%CO2 / Air</t>
  </si>
  <si>
    <r>
      <t>5%CO2</t>
    </r>
    <r>
      <rPr>
        <sz val="11"/>
        <color rgb="FF000000"/>
        <rFont val="Calibri"/>
        <family val="2"/>
      </rPr>
      <t>/95%O2</t>
    </r>
  </si>
  <si>
    <r>
      <t>5%CO2/</t>
    </r>
    <r>
      <rPr>
        <sz val="11"/>
        <color rgb="FF00B050"/>
        <rFont val="Calibri"/>
        <family val="2"/>
      </rPr>
      <t>95%O2</t>
    </r>
  </si>
  <si>
    <t>CO2 x 2</t>
  </si>
  <si>
    <r>
      <t>5%H2</t>
    </r>
    <r>
      <rPr>
        <sz val="11"/>
        <color rgb="FF000000"/>
        <rFont val="Calibri"/>
        <family val="2"/>
      </rPr>
      <t>/5%CO2/N2</t>
    </r>
  </si>
  <si>
    <r>
      <t>5%H2/</t>
    </r>
    <r>
      <rPr>
        <sz val="11"/>
        <color rgb="FF00B050"/>
        <rFont val="Calibri"/>
        <family val="2"/>
      </rPr>
      <t>5%CO2</t>
    </r>
    <r>
      <rPr>
        <sz val="11"/>
        <color rgb="FF000000"/>
        <rFont val="Calibri"/>
        <family val="2"/>
      </rPr>
      <t>/N2</t>
    </r>
  </si>
  <si>
    <r>
      <t>5%H2/5%CO2/</t>
    </r>
    <r>
      <rPr>
        <sz val="11"/>
        <color rgb="FF00B050"/>
        <rFont val="Calibri"/>
        <family val="2"/>
      </rPr>
      <t>90%N2</t>
    </r>
  </si>
  <si>
    <t>nitrogen x2</t>
  </si>
  <si>
    <t>6.04.1</t>
  </si>
  <si>
    <r>
      <t>5%CO2/</t>
    </r>
    <r>
      <rPr>
        <sz val="11"/>
        <color rgb="FF00B050"/>
        <rFont val="Calibri"/>
        <family val="2"/>
      </rPr>
      <t>95%O2 x 2</t>
    </r>
  </si>
  <si>
    <r>
      <t>5%CO2</t>
    </r>
    <r>
      <rPr>
        <sz val="11"/>
        <color rgb="FF000000"/>
        <rFont val="Calibri"/>
        <family val="2"/>
      </rPr>
      <t>/95%O2 x 2</t>
    </r>
  </si>
  <si>
    <t>CO2 x4</t>
  </si>
  <si>
    <t>carbon dioxide</t>
  </si>
  <si>
    <t>6.1O</t>
  </si>
  <si>
    <t>5%CO2/95% Nitrogen</t>
  </si>
  <si>
    <t>gas cupboard to 6.07</t>
  </si>
  <si>
    <t>6.07.1</t>
  </si>
  <si>
    <t>6.07.2</t>
  </si>
  <si>
    <t>6.07.3</t>
  </si>
  <si>
    <t>6.07.4</t>
  </si>
  <si>
    <t>6.07.5</t>
  </si>
  <si>
    <t>Fraser Noble</t>
  </si>
  <si>
    <t>O38.1</t>
  </si>
  <si>
    <t>O37.1</t>
  </si>
  <si>
    <t>O33</t>
  </si>
  <si>
    <t>O23</t>
  </si>
  <si>
    <t xml:space="preserve">acetylene  </t>
  </si>
  <si>
    <t>acetylene</t>
  </si>
  <si>
    <r>
      <t>Argonshield light 95%Ar/</t>
    </r>
    <r>
      <rPr>
        <sz val="11"/>
        <color rgb="FF00B050"/>
        <rFont val="Calibri"/>
        <family val="2"/>
      </rPr>
      <t xml:space="preserve">5%CO2 </t>
    </r>
    <r>
      <rPr>
        <sz val="11"/>
        <color rgb="FF000000"/>
        <rFont val="Calibri"/>
        <family val="2"/>
      </rPr>
      <t>x2</t>
    </r>
  </si>
  <si>
    <r>
      <t xml:space="preserve">Argonshield light </t>
    </r>
    <r>
      <rPr>
        <sz val="11"/>
        <color rgb="FF00B050"/>
        <rFont val="Calibri"/>
        <family val="2"/>
      </rPr>
      <t>95%Ar</t>
    </r>
    <r>
      <rPr>
        <sz val="11"/>
        <color rgb="FF000000"/>
        <rFont val="Calibri"/>
        <family val="2"/>
      </rPr>
      <t>/5% CO2 x2</t>
    </r>
  </si>
  <si>
    <t>O12</t>
  </si>
  <si>
    <t>O12.1</t>
  </si>
  <si>
    <t>O74</t>
  </si>
  <si>
    <t>H2&amp;CH4&amp;CO2 sensors fitted</t>
  </si>
  <si>
    <t>O49</t>
  </si>
  <si>
    <t>Methane</t>
  </si>
  <si>
    <t>Carbon Dioxide</t>
  </si>
  <si>
    <t>Liberty</t>
  </si>
  <si>
    <t>FD06</t>
  </si>
  <si>
    <t>nitrogen 230bar</t>
  </si>
  <si>
    <t>FD07</t>
  </si>
  <si>
    <t>Science Teaching Hub</t>
  </si>
  <si>
    <t>plant Rm</t>
  </si>
  <si>
    <t>Data Centre</t>
  </si>
  <si>
    <t>server rm</t>
  </si>
  <si>
    <t>argon/n2 fire supresent 24x80lt</t>
  </si>
  <si>
    <t>pressure sensor on fire suppressent no further requirements</t>
  </si>
  <si>
    <t xml:space="preserve">MRF </t>
  </si>
  <si>
    <t>G077 PREP</t>
  </si>
  <si>
    <t xml:space="preserve">G077  </t>
  </si>
  <si>
    <t>G078</t>
  </si>
  <si>
    <t>G065</t>
  </si>
  <si>
    <t>G019</t>
  </si>
  <si>
    <t>5000PPMCO2 N2</t>
  </si>
  <si>
    <t>G024</t>
  </si>
  <si>
    <t xml:space="preserve">oxygen </t>
  </si>
  <si>
    <t>G027</t>
  </si>
  <si>
    <t>G028</t>
  </si>
  <si>
    <t>G030</t>
  </si>
  <si>
    <t>G032</t>
  </si>
  <si>
    <t>G034</t>
  </si>
  <si>
    <t>G038</t>
  </si>
  <si>
    <t>G043</t>
  </si>
  <si>
    <t>G044</t>
  </si>
  <si>
    <t>1%CO2 Nitrogen</t>
  </si>
  <si>
    <t>breathing air</t>
  </si>
  <si>
    <t>NDC south</t>
  </si>
  <si>
    <t>Hanger</t>
  </si>
  <si>
    <t>John Mallard PET</t>
  </si>
  <si>
    <t>QC</t>
  </si>
  <si>
    <t>druva reg out of date 21</t>
  </si>
  <si>
    <t>druva reg due replace 25</t>
  </si>
  <si>
    <t>maintence</t>
  </si>
  <si>
    <t>N2 5.0</t>
  </si>
  <si>
    <t>N2 6.6</t>
  </si>
  <si>
    <t>helium 5.5 2x1</t>
  </si>
  <si>
    <t>hydrogen 6.0</t>
  </si>
  <si>
    <t>vault</t>
  </si>
  <si>
    <t>Room No</t>
  </si>
  <si>
    <t>Name</t>
  </si>
  <si>
    <t>Volume (m³)</t>
  </si>
  <si>
    <t>Approx free Air volume (m³)</t>
  </si>
  <si>
    <t>Asphyxiant Gas - Nitrogen</t>
  </si>
  <si>
    <t>Asphyxiant Gas - Helium</t>
  </si>
  <si>
    <t>No. of Bottles</t>
  </si>
  <si>
    <t>Weight (Kg)</t>
  </si>
  <si>
    <r>
      <t>CO2 % (</t>
    </r>
    <r>
      <rPr>
        <b/>
        <sz val="12"/>
        <color rgb="FF70AD47"/>
        <rFont val="Calibri"/>
        <family val="2"/>
      </rPr>
      <t>&lt;0.5</t>
    </r>
    <r>
      <rPr>
        <b/>
        <sz val="11"/>
        <color rgb="FF000000"/>
        <rFont val="Calibri"/>
        <family val="2"/>
      </rPr>
      <t>)</t>
    </r>
  </si>
  <si>
    <t>Capacity (L or m3)</t>
  </si>
  <si>
    <r>
      <t>O2 % (</t>
    </r>
    <r>
      <rPr>
        <b/>
        <sz val="11"/>
        <color rgb="FF70AD47"/>
        <rFont val="Calibri"/>
        <family val="2"/>
      </rPr>
      <t>&gt;19.5 &lt;23.5</t>
    </r>
    <r>
      <rPr>
        <b/>
        <sz val="11"/>
        <color rgb="FF000000"/>
        <rFont val="Calibri"/>
        <family val="2"/>
      </rPr>
      <t xml:space="preserve">) </t>
    </r>
  </si>
  <si>
    <t> </t>
  </si>
  <si>
    <t>Gas Bottle Common Sizes</t>
  </si>
  <si>
    <t>Cylinder Contents Volume</t>
  </si>
  <si>
    <t>Cylinder Contents at 1 ATM</t>
  </si>
  <si>
    <t>Cylinder Content Mass</t>
  </si>
  <si>
    <t>Size</t>
  </si>
  <si>
    <t>Volume</t>
  </si>
  <si>
    <t>E33</t>
  </si>
  <si>
    <t>8.61m³</t>
  </si>
  <si>
    <t>10.07 m³</t>
  </si>
  <si>
    <t>VB</t>
  </si>
  <si>
    <t>6.35 Kg</t>
  </si>
  <si>
    <t>V</t>
  </si>
  <si>
    <r>
      <rPr>
        <sz val="11"/>
        <color rgb="FF000000"/>
        <rFont val="Calibri"/>
      </rPr>
      <t>1.81 m</t>
    </r>
    <r>
      <rPr>
        <vertAlign val="superscript"/>
        <sz val="11"/>
        <color rgb="FF000000"/>
        <rFont val="Calibri"/>
      </rPr>
      <t>3</t>
    </r>
  </si>
  <si>
    <t>E50</t>
  </si>
  <si>
    <t>13.05 m³</t>
  </si>
  <si>
    <t>15.26 m³</t>
  </si>
  <si>
    <t>VK</t>
  </si>
  <si>
    <t>34 Kg</t>
  </si>
  <si>
    <t>L</t>
  </si>
  <si>
    <r>
      <t>9.05 m</t>
    </r>
    <r>
      <rPr>
        <vertAlign val="superscript"/>
        <sz val="11"/>
        <color theme="1"/>
        <rFont val="Calibri"/>
        <family val="2"/>
        <scheme val="minor"/>
      </rPr>
      <t>3</t>
    </r>
  </si>
  <si>
    <t>G20</t>
  </si>
  <si>
    <r>
      <t>5.22 m</t>
    </r>
    <r>
      <rPr>
        <sz val="11"/>
        <color theme="1"/>
        <rFont val="Calibri"/>
        <family val="2"/>
      </rPr>
      <t>³</t>
    </r>
  </si>
  <si>
    <t>LB</t>
  </si>
  <si>
    <t>LK</t>
  </si>
  <si>
    <t>X</t>
  </si>
  <si>
    <t>2.10 m³</t>
  </si>
  <si>
    <r>
      <t>3.84 m</t>
    </r>
    <r>
      <rPr>
        <sz val="11"/>
        <color theme="1"/>
        <rFont val="Calibri"/>
        <family val="2"/>
      </rPr>
      <t>³</t>
    </r>
  </si>
  <si>
    <t>W</t>
  </si>
  <si>
    <r>
      <t>9.78 m</t>
    </r>
    <r>
      <rPr>
        <sz val="11"/>
        <color theme="1"/>
        <rFont val="Calibri"/>
        <family val="2"/>
      </rPr>
      <t>³</t>
    </r>
  </si>
  <si>
    <t>284915-V</t>
  </si>
  <si>
    <t>2.12 m³</t>
  </si>
  <si>
    <t>Z</t>
  </si>
  <si>
    <r>
      <t>12.79 m</t>
    </r>
    <r>
      <rPr>
        <sz val="11"/>
        <color theme="1"/>
        <rFont val="Calibri"/>
        <family val="2"/>
      </rPr>
      <t>³</t>
    </r>
  </si>
  <si>
    <t>284913-L</t>
  </si>
  <si>
    <t>10.64 m³</t>
  </si>
  <si>
    <t>111422-J</t>
  </si>
  <si>
    <t>25 Kg</t>
  </si>
  <si>
    <t>171698-XL</t>
  </si>
  <si>
    <r>
      <t>12.98 m</t>
    </r>
    <r>
      <rPr>
        <vertAlign val="superscript"/>
        <sz val="11"/>
        <color theme="1"/>
        <rFont val="Calibri"/>
        <family val="2"/>
        <scheme val="minor"/>
      </rPr>
      <t>3</t>
    </r>
  </si>
  <si>
    <t>50 Liters</t>
  </si>
  <si>
    <t>Formulae to calculate potential oxygen depletion due to sudden release</t>
  </si>
  <si>
    <t>Source:</t>
  </si>
  <si>
    <t>http://www.bcga.co.uk/assets/BCGA%20GN%2011%20-%20Revision%204%20-%20For%20Publication.pdf</t>
  </si>
  <si>
    <t>Formulae to calculate CO2 levels due to sudden release</t>
  </si>
  <si>
    <t>Formulae to calculate toxic gas with defined WELs levels due to slow release</t>
  </si>
  <si>
    <t>Formulae to calculate inert gas (asphyxiants) levels due to slow release</t>
  </si>
  <si>
    <t>https://www.parker.com/Literature/Hiross%20Zander%20Division/PDF%20Files/Bulletins/WPBREATHSAVENITRO-00-EN.pdf</t>
  </si>
  <si>
    <t>Formulae to calculate Oxygen enrichment levels due to slow release</t>
  </si>
  <si>
    <t>Formulae to calculate room air change rates</t>
  </si>
  <si>
    <t>https://bcga.co.uk/pubcat/codes-of-practice/</t>
  </si>
  <si>
    <t>More information on HSE work place exposure limits can be found here:</t>
  </si>
  <si>
    <t>https://www.hse.gov.uk/pubns/priced/eh40.pdf</t>
  </si>
  <si>
    <t>Common gases and their safety limits</t>
  </si>
  <si>
    <t>Gas</t>
  </si>
  <si>
    <t>Limit</t>
  </si>
  <si>
    <t>Min 19.5%</t>
  </si>
  <si>
    <t>Max 23.5%</t>
  </si>
  <si>
    <t xml:space="preserve">Inert Gases </t>
  </si>
  <si>
    <t>Use O2 minimum (19.5%)</t>
  </si>
  <si>
    <t>Max 0.5% (1.5% if exposed for less than 15mins)</t>
  </si>
  <si>
    <t>Toxic Gases</t>
  </si>
  <si>
    <t>Use WELs for specific gas (can be found in SDS)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</si>
</sst>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rgb="FFFFFF00"/>
      <name val="Calibri"/>
      <family val="2"/>
      <scheme val="minor"/>
    </font>
    <font>
      <b/>
      <u/>
      <sz val="24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24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b/>
      <sz val="12"/>
      <color rgb="FF70AD47"/>
      <name val="Calibri"/>
      <family val="2"/>
    </font>
    <font>
      <b/>
      <sz val="11"/>
      <color rgb="FF70AD47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</font>
    <font>
      <sz val="11"/>
      <color rgb="FFFF0000"/>
      <name val="Calibri"/>
      <family val="2"/>
    </font>
    <font>
      <sz val="11"/>
      <color rgb="FF00B0F0"/>
      <name val="Calibri"/>
      <family val="2"/>
    </font>
    <font>
      <sz val="11"/>
      <name val="Calibri"/>
      <family val="2"/>
    </font>
    <font>
      <sz val="11"/>
      <color rgb="FF00B050"/>
      <name val="Calibri"/>
      <family val="2"/>
    </font>
    <font>
      <sz val="11"/>
      <color rgb="FF0070C0"/>
      <name val="Calibri"/>
      <family val="2"/>
    </font>
    <font>
      <sz val="11"/>
      <color rgb="FFFF33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u/>
      <sz val="12"/>
      <color rgb="FF000000"/>
      <name val="Calibri"/>
      <family val="2"/>
    </font>
    <font>
      <u/>
      <vertAlign val="superscript"/>
      <sz val="12"/>
      <color rgb="FF000000"/>
      <name val="Calibri"/>
      <family val="2"/>
    </font>
    <font>
      <b/>
      <sz val="11"/>
      <color rgb="FF000000"/>
      <name val="Calibri"/>
      <scheme val="minor"/>
    </font>
    <font>
      <b/>
      <sz val="11"/>
      <name val="Calibri"/>
      <family val="2"/>
    </font>
    <font>
      <u/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F66CC"/>
        <bgColor rgb="FF000000"/>
      </patternFill>
    </fill>
    <fill>
      <patternFill patternType="solid">
        <fgColor rgb="FFFFFF99"/>
        <bgColor rgb="FF000000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2" fillId="0" borderId="0"/>
  </cellStyleXfs>
  <cellXfs count="201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0" fillId="4" borderId="0" xfId="0" applyFill="1"/>
    <xf numFmtId="0" fontId="0" fillId="4" borderId="0" xfId="0" applyFill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2" fontId="0" fillId="4" borderId="0" xfId="0" applyNumberFormat="1" applyFill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6" borderId="1" xfId="0" applyFill="1" applyBorder="1"/>
    <xf numFmtId="0" fontId="10" fillId="0" borderId="0" xfId="1"/>
    <xf numFmtId="0" fontId="3" fillId="0" borderId="1" xfId="0" applyFont="1" applyBorder="1"/>
    <xf numFmtId="0" fontId="3" fillId="0" borderId="8" xfId="0" applyFont="1" applyBorder="1"/>
    <xf numFmtId="0" fontId="0" fillId="0" borderId="9" xfId="0" applyBorder="1"/>
    <xf numFmtId="0" fontId="8" fillId="4" borderId="0" xfId="0" applyFont="1" applyFill="1" applyProtection="1">
      <protection locked="0"/>
    </xf>
    <xf numFmtId="0" fontId="11" fillId="4" borderId="0" xfId="0" applyFont="1" applyFill="1" applyAlignment="1">
      <alignment horizontal="center" vertical="center"/>
    </xf>
    <xf numFmtId="0" fontId="0" fillId="7" borderId="1" xfId="0" applyFill="1" applyBorder="1" applyProtection="1">
      <protection locked="0"/>
    </xf>
    <xf numFmtId="0" fontId="15" fillId="0" borderId="0" xfId="0" applyFont="1"/>
    <xf numFmtId="0" fontId="13" fillId="0" borderId="0" xfId="0" applyFont="1"/>
    <xf numFmtId="0" fontId="0" fillId="7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2" fillId="4" borderId="0" xfId="0" applyFont="1" applyFill="1" applyProtection="1">
      <protection locked="0"/>
    </xf>
    <xf numFmtId="0" fontId="12" fillId="0" borderId="0" xfId="0" applyFont="1"/>
    <xf numFmtId="0" fontId="0" fillId="0" borderId="0" xfId="0" applyAlignment="1">
      <alignment vertical="top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165" fontId="0" fillId="0" borderId="0" xfId="0" applyNumberFormat="1"/>
    <xf numFmtId="0" fontId="16" fillId="0" borderId="0" xfId="0" applyFont="1"/>
    <xf numFmtId="165" fontId="16" fillId="0" borderId="0" xfId="0" applyNumberFormat="1" applyFont="1"/>
    <xf numFmtId="0" fontId="0" fillId="0" borderId="3" xfId="0" applyBorder="1"/>
    <xf numFmtId="0" fontId="23" fillId="0" borderId="0" xfId="0" applyFont="1"/>
    <xf numFmtId="0" fontId="24" fillId="0" borderId="0" xfId="0" applyFont="1"/>
    <xf numFmtId="0" fontId="0" fillId="0" borderId="2" xfId="0" applyBorder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10" fillId="0" borderId="0" xfId="1" applyBorder="1"/>
    <xf numFmtId="0" fontId="0" fillId="0" borderId="15" xfId="0" applyBorder="1"/>
    <xf numFmtId="0" fontId="0" fillId="0" borderId="4" xfId="0" applyBorder="1"/>
    <xf numFmtId="0" fontId="0" fillId="0" borderId="16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6" fillId="0" borderId="0" xfId="0" applyFont="1"/>
    <xf numFmtId="164" fontId="0" fillId="0" borderId="0" xfId="0" applyNumberFormat="1"/>
    <xf numFmtId="164" fontId="16" fillId="0" borderId="0" xfId="0" applyNumberFormat="1" applyFont="1"/>
    <xf numFmtId="0" fontId="27" fillId="0" borderId="0" xfId="0" applyFont="1"/>
    <xf numFmtId="0" fontId="3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30" fillId="0" borderId="26" xfId="0" applyFont="1" applyBorder="1"/>
    <xf numFmtId="0" fontId="30" fillId="0" borderId="27" xfId="0" applyFont="1" applyBorder="1"/>
    <xf numFmtId="0" fontId="30" fillId="0" borderId="28" xfId="0" applyFont="1" applyBorder="1"/>
    <xf numFmtId="0" fontId="30" fillId="0" borderId="29" xfId="0" applyFont="1" applyBorder="1"/>
    <xf numFmtId="0" fontId="30" fillId="0" borderId="30" xfId="0" applyFont="1" applyBorder="1"/>
    <xf numFmtId="0" fontId="30" fillId="0" borderId="31" xfId="0" applyFont="1" applyBorder="1"/>
    <xf numFmtId="0" fontId="30" fillId="0" borderId="32" xfId="0" applyFont="1" applyBorder="1"/>
    <xf numFmtId="0" fontId="30" fillId="0" borderId="33" xfId="0" applyFont="1" applyBorder="1"/>
    <xf numFmtId="0" fontId="33" fillId="0" borderId="6" xfId="0" applyFont="1" applyBorder="1"/>
    <xf numFmtId="0" fontId="33" fillId="0" borderId="34" xfId="0" applyFont="1" applyBorder="1"/>
    <xf numFmtId="0" fontId="33" fillId="0" borderId="35" xfId="0" applyFont="1" applyBorder="1"/>
    <xf numFmtId="0" fontId="33" fillId="0" borderId="14" xfId="0" applyFont="1" applyBorder="1"/>
    <xf numFmtId="0" fontId="30" fillId="0" borderId="36" xfId="0" applyFont="1" applyBorder="1"/>
    <xf numFmtId="0" fontId="32" fillId="0" borderId="34" xfId="0" applyFont="1" applyBorder="1"/>
    <xf numFmtId="0" fontId="30" fillId="0" borderId="37" xfId="0" applyFont="1" applyBorder="1"/>
    <xf numFmtId="0" fontId="33" fillId="0" borderId="7" xfId="0" applyFont="1" applyBorder="1"/>
    <xf numFmtId="0" fontId="33" fillId="0" borderId="38" xfId="0" applyFont="1" applyBorder="1"/>
    <xf numFmtId="0" fontId="34" fillId="0" borderId="36" xfId="0" applyFont="1" applyBorder="1"/>
    <xf numFmtId="0" fontId="33" fillId="0" borderId="1" xfId="0" applyFont="1" applyBorder="1"/>
    <xf numFmtId="0" fontId="30" fillId="0" borderId="38" xfId="0" applyFont="1" applyBorder="1"/>
    <xf numFmtId="0" fontId="33" fillId="0" borderId="3" xfId="0" applyFont="1" applyBorder="1"/>
    <xf numFmtId="0" fontId="30" fillId="0" borderId="34" xfId="0" applyFont="1" applyBorder="1"/>
    <xf numFmtId="0" fontId="33" fillId="0" borderId="34" xfId="0" applyFont="1" applyBorder="1" applyAlignment="1">
      <alignment wrapText="1"/>
    </xf>
    <xf numFmtId="0" fontId="33" fillId="0" borderId="14" xfId="0" applyFont="1" applyBorder="1" applyAlignment="1">
      <alignment wrapText="1"/>
    </xf>
    <xf numFmtId="0" fontId="34" fillId="0" borderId="34" xfId="0" applyFont="1" applyBorder="1"/>
    <xf numFmtId="0" fontId="33" fillId="0" borderId="5" xfId="0" applyFont="1" applyBorder="1"/>
    <xf numFmtId="0" fontId="33" fillId="0" borderId="32" xfId="0" applyFont="1" applyBorder="1"/>
    <xf numFmtId="0" fontId="33" fillId="0" borderId="31" xfId="0" applyFont="1" applyBorder="1"/>
    <xf numFmtId="0" fontId="33" fillId="0" borderId="26" xfId="0" applyFont="1" applyBorder="1"/>
    <xf numFmtId="0" fontId="33" fillId="0" borderId="28" xfId="0" applyFont="1" applyBorder="1"/>
    <xf numFmtId="0" fontId="34" fillId="0" borderId="32" xfId="0" applyFont="1" applyBorder="1"/>
    <xf numFmtId="0" fontId="34" fillId="0" borderId="27" xfId="0" applyFont="1" applyBorder="1"/>
    <xf numFmtId="0" fontId="29" fillId="0" borderId="9" xfId="0" applyFont="1" applyBorder="1"/>
    <xf numFmtId="0" fontId="0" fillId="7" borderId="1" xfId="0" applyFill="1" applyBorder="1" applyAlignment="1">
      <alignment horizontal="center" vertical="center" wrapText="1"/>
    </xf>
    <xf numFmtId="0" fontId="0" fillId="0" borderId="39" xfId="0" applyBorder="1"/>
    <xf numFmtId="0" fontId="3" fillId="0" borderId="10" xfId="0" applyFont="1" applyBorder="1"/>
    <xf numFmtId="0" fontId="3" fillId="0" borderId="38" xfId="0" applyFont="1" applyBorder="1"/>
    <xf numFmtId="0" fontId="0" fillId="2" borderId="39" xfId="0" applyFill="1" applyBorder="1" applyAlignment="1">
      <alignment horizontal="center" vertical="center" wrapText="1"/>
    </xf>
    <xf numFmtId="0" fontId="2" fillId="0" borderId="0" xfId="2"/>
    <xf numFmtId="0" fontId="2" fillId="0" borderId="0" xfId="2" applyAlignment="1">
      <alignment horizontal="center" wrapText="1"/>
    </xf>
    <xf numFmtId="0" fontId="33" fillId="0" borderId="1" xfId="2" applyFont="1" applyBorder="1"/>
    <xf numFmtId="0" fontId="33" fillId="0" borderId="1" xfId="2" applyFont="1" applyBorder="1" applyAlignment="1">
      <alignment horizontal="center"/>
    </xf>
    <xf numFmtId="0" fontId="33" fillId="0" borderId="1" xfId="2" applyFont="1" applyBorder="1" applyAlignment="1">
      <alignment horizontal="center" wrapText="1"/>
    </xf>
    <xf numFmtId="0" fontId="33" fillId="8" borderId="1" xfId="2" applyFont="1" applyFill="1" applyBorder="1" applyAlignment="1">
      <alignment horizontal="center" wrapText="1"/>
    </xf>
    <xf numFmtId="0" fontId="33" fillId="9" borderId="1" xfId="2" applyFont="1" applyFill="1" applyBorder="1" applyAlignment="1">
      <alignment horizontal="center" wrapText="1"/>
    </xf>
    <xf numFmtId="0" fontId="37" fillId="0" borderId="1" xfId="2" applyFont="1" applyBorder="1" applyAlignment="1">
      <alignment horizontal="center" wrapText="1"/>
    </xf>
    <xf numFmtId="0" fontId="33" fillId="10" borderId="1" xfId="2" applyFont="1" applyFill="1" applyBorder="1" applyAlignment="1">
      <alignment horizontal="center"/>
    </xf>
    <xf numFmtId="0" fontId="33" fillId="11" borderId="1" xfId="2" applyFont="1" applyFill="1" applyBorder="1"/>
    <xf numFmtId="0" fontId="33" fillId="11" borderId="1" xfId="2" applyFont="1" applyFill="1" applyBorder="1" applyAlignment="1">
      <alignment horizontal="center"/>
    </xf>
    <xf numFmtId="0" fontId="33" fillId="11" borderId="1" xfId="2" applyFont="1" applyFill="1" applyBorder="1" applyAlignment="1">
      <alignment horizontal="center" wrapText="1"/>
    </xf>
    <xf numFmtId="0" fontId="30" fillId="11" borderId="1" xfId="2" applyFont="1" applyFill="1" applyBorder="1" applyAlignment="1">
      <alignment horizontal="center" vertical="center" wrapText="1"/>
    </xf>
    <xf numFmtId="0" fontId="38" fillId="0" borderId="1" xfId="2" applyFont="1" applyBorder="1" applyAlignment="1">
      <alignment horizontal="center" wrapText="1"/>
    </xf>
    <xf numFmtId="0" fontId="30" fillId="11" borderId="1" xfId="2" applyFont="1" applyFill="1" applyBorder="1" applyAlignment="1">
      <alignment horizontal="center" wrapText="1"/>
    </xf>
    <xf numFmtId="0" fontId="39" fillId="0" borderId="1" xfId="2" applyFont="1" applyBorder="1" applyAlignment="1">
      <alignment horizontal="center" wrapText="1"/>
    </xf>
    <xf numFmtId="0" fontId="41" fillId="0" borderId="1" xfId="2" applyFont="1" applyBorder="1" applyAlignment="1">
      <alignment horizontal="center" wrapText="1"/>
    </xf>
    <xf numFmtId="0" fontId="40" fillId="9" borderId="1" xfId="2" applyFont="1" applyFill="1" applyBorder="1" applyAlignment="1">
      <alignment horizontal="center" wrapText="1"/>
    </xf>
    <xf numFmtId="0" fontId="40" fillId="8" borderId="1" xfId="2" applyFont="1" applyFill="1" applyBorder="1" applyAlignment="1">
      <alignment horizontal="center" wrapText="1"/>
    </xf>
    <xf numFmtId="0" fontId="42" fillId="0" borderId="1" xfId="2" applyFont="1" applyBorder="1" applyAlignment="1">
      <alignment horizontal="center" wrapText="1"/>
    </xf>
    <xf numFmtId="0" fontId="37" fillId="11" borderId="1" xfId="2" applyFont="1" applyFill="1" applyBorder="1" applyAlignment="1">
      <alignment horizontal="center" wrapText="1"/>
    </xf>
    <xf numFmtId="0" fontId="30" fillId="9" borderId="1" xfId="2" applyFont="1" applyFill="1" applyBorder="1" applyAlignment="1">
      <alignment horizontal="center" wrapText="1"/>
    </xf>
    <xf numFmtId="0" fontId="30" fillId="8" borderId="1" xfId="2" applyFont="1" applyFill="1" applyBorder="1" applyAlignment="1">
      <alignment horizontal="center" wrapText="1"/>
    </xf>
    <xf numFmtId="0" fontId="33" fillId="9" borderId="10" xfId="2" applyFont="1" applyFill="1" applyBorder="1" applyAlignment="1">
      <alignment horizontal="center" wrapText="1"/>
    </xf>
    <xf numFmtId="0" fontId="33" fillId="12" borderId="1" xfId="2" applyFont="1" applyFill="1" applyBorder="1" applyAlignment="1">
      <alignment horizontal="center" wrapText="1"/>
    </xf>
    <xf numFmtId="0" fontId="30" fillId="12" borderId="1" xfId="2" applyFont="1" applyFill="1" applyBorder="1" applyAlignment="1">
      <alignment horizontal="center" vertical="center" wrapText="1"/>
    </xf>
    <xf numFmtId="0" fontId="30" fillId="13" borderId="1" xfId="2" applyFont="1" applyFill="1" applyBorder="1" applyAlignment="1">
      <alignment horizontal="center" vertical="center" wrapText="1"/>
    </xf>
    <xf numFmtId="0" fontId="30" fillId="14" borderId="1" xfId="2" applyFont="1" applyFill="1" applyBorder="1" applyAlignment="1">
      <alignment horizontal="center" vertical="center" wrapText="1"/>
    </xf>
    <xf numFmtId="0" fontId="30" fillId="15" borderId="1" xfId="2" applyFont="1" applyFill="1" applyBorder="1" applyAlignment="1">
      <alignment horizontal="center" vertical="center" wrapText="1"/>
    </xf>
    <xf numFmtId="0" fontId="30" fillId="8" borderId="1" xfId="2" applyFont="1" applyFill="1" applyBorder="1" applyAlignment="1">
      <alignment horizontal="center" vertical="center" wrapText="1"/>
    </xf>
    <xf numFmtId="0" fontId="30" fillId="9" borderId="1" xfId="2" applyFont="1" applyFill="1" applyBorder="1" applyAlignment="1">
      <alignment horizontal="center" vertical="center" wrapText="1"/>
    </xf>
    <xf numFmtId="0" fontId="30" fillId="16" borderId="1" xfId="2" applyFont="1" applyFill="1" applyBorder="1" applyAlignment="1">
      <alignment horizontal="center" vertical="center" wrapText="1"/>
    </xf>
    <xf numFmtId="0" fontId="30" fillId="0" borderId="1" xfId="2" applyFont="1" applyBorder="1" applyAlignment="1">
      <alignment horizontal="center" vertical="center" wrapText="1"/>
    </xf>
    <xf numFmtId="0" fontId="35" fillId="5" borderId="1" xfId="0" applyFont="1" applyFill="1" applyBorder="1" applyAlignment="1">
      <alignment wrapText="1"/>
    </xf>
    <xf numFmtId="0" fontId="33" fillId="5" borderId="1" xfId="0" applyFont="1" applyFill="1" applyBorder="1" applyAlignment="1">
      <alignment wrapText="1"/>
    </xf>
    <xf numFmtId="0" fontId="35" fillId="5" borderId="39" xfId="0" applyFont="1" applyFill="1" applyBorder="1" applyAlignment="1">
      <alignment wrapText="1"/>
    </xf>
    <xf numFmtId="0" fontId="39" fillId="5" borderId="1" xfId="0" applyFont="1" applyFill="1" applyBorder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164" fontId="7" fillId="2" borderId="11" xfId="0" applyNumberFormat="1" applyFont="1" applyFill="1" applyBorder="1" applyAlignment="1">
      <alignment horizontal="right" vertical="center"/>
    </xf>
    <xf numFmtId="164" fontId="7" fillId="2" borderId="13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left" vertical="center"/>
    </xf>
    <xf numFmtId="164" fontId="7" fillId="2" borderId="14" xfId="0" applyNumberFormat="1" applyFont="1" applyFill="1" applyBorder="1" applyAlignment="1">
      <alignment horizontal="left" vertical="center"/>
    </xf>
    <xf numFmtId="0" fontId="14" fillId="2" borderId="8" xfId="0" applyFont="1" applyFill="1" applyBorder="1" applyAlignment="1">
      <alignment vertical="center"/>
    </xf>
    <xf numFmtId="0" fontId="14" fillId="0" borderId="10" xfId="0" applyFont="1" applyBorder="1"/>
    <xf numFmtId="0" fontId="0" fillId="0" borderId="0" xfId="0" applyAlignment="1">
      <alignment vertical="top" wrapText="1"/>
    </xf>
    <xf numFmtId="0" fontId="0" fillId="2" borderId="8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64" fontId="17" fillId="2" borderId="11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164" fontId="17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7" borderId="2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165" fontId="7" fillId="2" borderId="2" xfId="0" applyNumberFormat="1" applyFont="1" applyFill="1" applyBorder="1"/>
    <xf numFmtId="165" fontId="7" fillId="0" borderId="3" xfId="0" applyNumberFormat="1" applyFont="1" applyBorder="1"/>
    <xf numFmtId="0" fontId="35" fillId="0" borderId="0" xfId="0" applyFont="1" applyAlignment="1">
      <alignment wrapText="1"/>
    </xf>
    <xf numFmtId="0" fontId="0" fillId="2" borderId="39" xfId="0" applyFill="1" applyBorder="1" applyAlignment="1">
      <alignment horizontal="center" vertical="center"/>
    </xf>
    <xf numFmtId="2" fontId="7" fillId="2" borderId="2" xfId="0" applyNumberFormat="1" applyFont="1" applyFill="1" applyBorder="1"/>
    <xf numFmtId="2" fontId="7" fillId="0" borderId="3" xfId="0" applyNumberFormat="1" applyFont="1" applyBorder="1"/>
    <xf numFmtId="0" fontId="0" fillId="7" borderId="2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21" fillId="2" borderId="8" xfId="0" applyNumberFormat="1" applyFont="1" applyFill="1" applyBorder="1" applyAlignment="1">
      <alignment horizontal="center"/>
    </xf>
    <xf numFmtId="164" fontId="21" fillId="2" borderId="10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wrapText="1"/>
    </xf>
    <xf numFmtId="164" fontId="7" fillId="2" borderId="10" xfId="0" applyNumberFormat="1" applyFont="1" applyFill="1" applyBorder="1" applyAlignment="1">
      <alignment horizontal="center" wrapText="1"/>
    </xf>
    <xf numFmtId="164" fontId="7" fillId="2" borderId="2" xfId="0" applyNumberFormat="1" applyFont="1" applyFill="1" applyBorder="1"/>
    <xf numFmtId="164" fontId="7" fillId="0" borderId="3" xfId="0" applyNumberFormat="1" applyFont="1" applyBorder="1"/>
    <xf numFmtId="0" fontId="2" fillId="0" borderId="1" xfId="2" applyBorder="1" applyAlignment="1">
      <alignment horizontal="center" wrapText="1"/>
    </xf>
    <xf numFmtId="0" fontId="2" fillId="0" borderId="1" xfId="2" applyBorder="1" applyAlignment="1">
      <alignment horizontal="center"/>
    </xf>
    <xf numFmtId="0" fontId="46" fillId="0" borderId="1" xfId="2" applyFont="1" applyBorder="1" applyAlignment="1">
      <alignment horizontal="center" wrapText="1"/>
    </xf>
    <xf numFmtId="0" fontId="43" fillId="0" borderId="1" xfId="2" applyFont="1" applyBorder="1" applyAlignment="1">
      <alignment horizontal="center"/>
    </xf>
    <xf numFmtId="0" fontId="30" fillId="0" borderId="18" xfId="0" applyFont="1" applyBorder="1"/>
    <xf numFmtId="0" fontId="30" fillId="0" borderId="24" xfId="0" applyFont="1" applyBorder="1"/>
    <xf numFmtId="0" fontId="30" fillId="0" borderId="25" xfId="0" applyFont="1" applyBorder="1"/>
    <xf numFmtId="0" fontId="30" fillId="0" borderId="23" xfId="0" applyFont="1" applyBorder="1"/>
    <xf numFmtId="0" fontId="30" fillId="0" borderId="22" xfId="0" applyFont="1" applyBorder="1"/>
    <xf numFmtId="0" fontId="30" fillId="0" borderId="4" xfId="0" applyFont="1" applyBorder="1"/>
    <xf numFmtId="0" fontId="30" fillId="0" borderId="17" xfId="0" applyFont="1" applyBorder="1"/>
    <xf numFmtId="0" fontId="30" fillId="0" borderId="19" xfId="0" applyFont="1" applyBorder="1"/>
    <xf numFmtId="0" fontId="30" fillId="0" borderId="20" xfId="0" applyFont="1" applyBorder="1" applyAlignment="1">
      <alignment wrapText="1"/>
    </xf>
    <xf numFmtId="0" fontId="30" fillId="0" borderId="2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4" fillId="0" borderId="0" xfId="0" applyFont="1" applyAlignment="1">
      <alignment horizontal="left"/>
    </xf>
    <xf numFmtId="0" fontId="3" fillId="0" borderId="40" xfId="0" applyFont="1" applyBorder="1" applyAlignment="1">
      <alignment wrapText="1"/>
    </xf>
    <xf numFmtId="0" fontId="3" fillId="0" borderId="41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</cellXfs>
  <cellStyles count="3">
    <cellStyle name="Hyperlink" xfId="1" builtinId="8"/>
    <cellStyle name="Normal" xfId="0" builtinId="0"/>
    <cellStyle name="Normal 2" xfId="2" xr:uid="{DCC6EDBD-3004-4660-81A3-02A943597A20}"/>
  </cellStyles>
  <dxfs count="16">
    <dxf>
      <font>
        <color rgb="FFFFFF00"/>
      </font>
    </dxf>
    <dxf>
      <font>
        <color rgb="FFFF0000"/>
      </font>
    </dxf>
    <dxf>
      <font>
        <color rgb="FFFFFF00"/>
      </font>
    </dxf>
    <dxf>
      <font>
        <color rgb="FFFF0000"/>
      </font>
    </dxf>
    <dxf>
      <font>
        <color rgb="FFFFFF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FFFF00"/>
      </font>
    </dxf>
    <dxf>
      <font>
        <color rgb="FFFF0000"/>
      </font>
    </dxf>
    <dxf>
      <font>
        <color rgb="FFFFFF00"/>
      </font>
    </dxf>
    <dxf>
      <font>
        <color rgb="FFFF0000"/>
      </font>
    </dxf>
    <dxf>
      <font>
        <color rgb="FFFFFF00"/>
      </font>
    </dxf>
    <dxf>
      <font>
        <color rgb="FFFF0000"/>
      </font>
    </dxf>
    <dxf>
      <font>
        <color rgb="FFFFFF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466725</xdr:colOff>
      <xdr:row>10</xdr:row>
      <xdr:rowOff>57150</xdr:rowOff>
    </xdr:from>
    <xdr:ext cx="3676650" cy="9377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0697D45-E777-424C-A34D-48A169BCBA4C}"/>
            </a:ext>
          </a:extLst>
        </xdr:cNvPr>
        <xdr:cNvSpPr txBox="1"/>
      </xdr:nvSpPr>
      <xdr:spPr>
        <a:xfrm>
          <a:off x="8953500" y="3695700"/>
          <a:ext cx="3676650" cy="9377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800">
              <a:solidFill>
                <a:srgbClr val="FF0000"/>
              </a:solidFill>
            </a:rPr>
            <a:t>If over 0.5% CO2 monitors must be in place before work starts.</a:t>
          </a:r>
        </a:p>
        <a:p>
          <a:r>
            <a:rPr lang="en-GB" sz="1800">
              <a:solidFill>
                <a:srgbClr val="FF0000"/>
              </a:solidFill>
            </a:rPr>
            <a:t>(for periods of less than 15min 1.5%)</a:t>
          </a:r>
        </a:p>
      </xdr:txBody>
    </xdr:sp>
    <xdr:clientData/>
  </xdr:oneCellAnchor>
  <xdr:oneCellAnchor>
    <xdr:from>
      <xdr:col>8</xdr:col>
      <xdr:colOff>476250</xdr:colOff>
      <xdr:row>22</xdr:row>
      <xdr:rowOff>161926</xdr:rowOff>
    </xdr:from>
    <xdr:ext cx="3657600" cy="110998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BBE0B29-9CEE-4A7D-9110-7763D5B98572}"/>
            </a:ext>
            <a:ext uri="{147F2762-F138-4A5C-976F-8EAC2B608ADB}">
              <a16:predDERef xmlns:a16="http://schemas.microsoft.com/office/drawing/2014/main" pred="{30697D45-E777-424C-A34D-48A169BCBA4C}"/>
            </a:ext>
          </a:extLst>
        </xdr:cNvPr>
        <xdr:cNvSpPr txBox="1"/>
      </xdr:nvSpPr>
      <xdr:spPr>
        <a:xfrm>
          <a:off x="8353425" y="7248526"/>
          <a:ext cx="3657600" cy="1109984"/>
        </a:xfrm>
        <a:prstGeom prst="rect">
          <a:avLst/>
        </a:prstGeom>
        <a:solidFill>
          <a:schemeClr val="bg1"/>
        </a:solidFill>
        <a:ln>
          <a:solidFill>
            <a:srgbClr val="0070B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If over 0.5% CO2 monitors must be in place before work starts.</a:t>
          </a:r>
          <a:endParaRPr lang="en-GB" sz="1800">
            <a:solidFill>
              <a:srgbClr val="FF0000"/>
            </a:solidFill>
            <a:effectLst/>
          </a:endParaRPr>
        </a:p>
        <a:p>
          <a:r>
            <a:rPr lang="en-GB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(for periods of less than 15min 1.5%)</a:t>
          </a:r>
          <a:endParaRPr lang="en-GB" sz="1800">
            <a:solidFill>
              <a:srgbClr val="FF0000"/>
            </a:solidFill>
            <a:effectLst/>
          </a:endParaRPr>
        </a:p>
        <a:p>
          <a:endParaRPr lang="en-GB" sz="1100"/>
        </a:p>
      </xdr:txBody>
    </xdr:sp>
    <xdr:clientData/>
  </xdr:oneCellAnchor>
  <xdr:twoCellAnchor editAs="oneCell">
    <xdr:from>
      <xdr:col>9</xdr:col>
      <xdr:colOff>1</xdr:colOff>
      <xdr:row>0</xdr:row>
      <xdr:rowOff>400049</xdr:rowOff>
    </xdr:from>
    <xdr:to>
      <xdr:col>12</xdr:col>
      <xdr:colOff>14371</xdr:colOff>
      <xdr:row>3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D45F95-F807-4EEB-89BE-8A8AB06AB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1" y="400049"/>
          <a:ext cx="2871870" cy="723901"/>
        </a:xfrm>
        <a:prstGeom prst="rect">
          <a:avLst/>
        </a:prstGeom>
      </xdr:spPr>
    </xdr:pic>
    <xdr:clientData/>
  </xdr:twoCellAnchor>
  <xdr:oneCellAnchor>
    <xdr:from>
      <xdr:col>8</xdr:col>
      <xdr:colOff>476250</xdr:colOff>
      <xdr:row>36</xdr:row>
      <xdr:rowOff>161926</xdr:rowOff>
    </xdr:from>
    <xdr:ext cx="3657600" cy="1109984"/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7E25FEC9-ED3A-4C7B-9D49-0B395F1106FE}"/>
            </a:ext>
            <a:ext uri="{147F2762-F138-4A5C-976F-8EAC2B608ADB}">
              <a16:predDERef xmlns:a16="http://schemas.microsoft.com/office/drawing/2014/main" pred="{8ED45F95-F807-4EEB-89BE-8A8AB06ABF90}"/>
            </a:ext>
          </a:extLst>
        </xdr:cNvPr>
        <xdr:cNvSpPr txBox="1"/>
      </xdr:nvSpPr>
      <xdr:spPr>
        <a:xfrm>
          <a:off x="9744075" y="7943851"/>
          <a:ext cx="3657600" cy="11099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If over 0.5% CO2 monitors must be in place before work starts.</a:t>
          </a:r>
          <a:endParaRPr lang="en-GB" sz="1800">
            <a:solidFill>
              <a:srgbClr val="FF0000"/>
            </a:solidFill>
            <a:effectLst/>
          </a:endParaRPr>
        </a:p>
        <a:p>
          <a:r>
            <a:rPr lang="en-GB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(for periods of less than 15min 1.5%)</a:t>
          </a:r>
          <a:endParaRPr lang="en-GB" sz="1800">
            <a:solidFill>
              <a:srgbClr val="FF0000"/>
            </a:solidFill>
            <a:effectLst/>
          </a:endParaRPr>
        </a:p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895350</xdr:colOff>
      <xdr:row>11</xdr:row>
      <xdr:rowOff>9525</xdr:rowOff>
    </xdr:from>
    <xdr:ext cx="3676650" cy="655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3B8F7ED-6506-4E90-9C77-2E5B8B60CBF6}"/>
            </a:ext>
          </a:extLst>
        </xdr:cNvPr>
        <xdr:cNvSpPr txBox="1"/>
      </xdr:nvSpPr>
      <xdr:spPr>
        <a:xfrm>
          <a:off x="9115425" y="3248025"/>
          <a:ext cx="3676650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800">
              <a:solidFill>
                <a:srgbClr val="FF0000"/>
              </a:solidFill>
            </a:rPr>
            <a:t>If less than 19.5% Oxygen monitors must be in place before work starts</a:t>
          </a:r>
        </a:p>
      </xdr:txBody>
    </xdr:sp>
    <xdr:clientData/>
  </xdr:oneCellAnchor>
  <xdr:oneCellAnchor>
    <xdr:from>
      <xdr:col>8</xdr:col>
      <xdr:colOff>123825</xdr:colOff>
      <xdr:row>26</xdr:row>
      <xdr:rowOff>28575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C5BA264-E4DB-442D-AA56-4F5F9D098F6D}"/>
            </a:ext>
          </a:extLst>
        </xdr:cNvPr>
        <xdr:cNvSpPr txBox="1"/>
      </xdr:nvSpPr>
      <xdr:spPr>
        <a:xfrm>
          <a:off x="9344025" y="758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7</xdr:col>
      <xdr:colOff>933450</xdr:colOff>
      <xdr:row>24</xdr:row>
      <xdr:rowOff>200024</xdr:rowOff>
    </xdr:from>
    <xdr:ext cx="3476625" cy="8281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119DE93-862E-4F9B-9026-72A11E62E88E}"/>
            </a:ext>
          </a:extLst>
        </xdr:cNvPr>
        <xdr:cNvSpPr txBox="1"/>
      </xdr:nvSpPr>
      <xdr:spPr>
        <a:xfrm>
          <a:off x="9153525" y="7324724"/>
          <a:ext cx="3476625" cy="828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If less than 19.5% Oxygen monitors must be in place before work starts</a:t>
          </a:r>
        </a:p>
        <a:p>
          <a:endParaRPr lang="en-GB" sz="1100"/>
        </a:p>
      </xdr:txBody>
    </xdr:sp>
    <xdr:clientData/>
  </xdr:oneCellAnchor>
  <xdr:twoCellAnchor editAs="oneCell">
    <xdr:from>
      <xdr:col>8</xdr:col>
      <xdr:colOff>0</xdr:colOff>
      <xdr:row>0</xdr:row>
      <xdr:rowOff>400049</xdr:rowOff>
    </xdr:from>
    <xdr:to>
      <xdr:col>10</xdr:col>
      <xdr:colOff>685800</xdr:colOff>
      <xdr:row>3</xdr:row>
      <xdr:rowOff>85724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E193E53-9486-4351-85FC-E59A4E719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0325" y="400049"/>
          <a:ext cx="2657475" cy="676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457200</xdr:colOff>
      <xdr:row>9</xdr:row>
      <xdr:rowOff>171450</xdr:rowOff>
    </xdr:from>
    <xdr:ext cx="3676650" cy="655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368AA45-9AB8-47C4-914B-4754F904D898}"/>
            </a:ext>
          </a:extLst>
        </xdr:cNvPr>
        <xdr:cNvSpPr txBox="1"/>
      </xdr:nvSpPr>
      <xdr:spPr>
        <a:xfrm>
          <a:off x="9086850" y="3590925"/>
          <a:ext cx="3676650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800">
              <a:solidFill>
                <a:srgbClr val="FF0000"/>
              </a:solidFill>
            </a:rPr>
            <a:t>If over 23.5% Oxygen monitors must be in place before work starts</a:t>
          </a:r>
        </a:p>
      </xdr:txBody>
    </xdr:sp>
    <xdr:clientData/>
  </xdr:oneCellAnchor>
  <xdr:oneCellAnchor>
    <xdr:from>
      <xdr:col>8</xdr:col>
      <xdr:colOff>466725</xdr:colOff>
      <xdr:row>24</xdr:row>
      <xdr:rowOff>76200</xdr:rowOff>
    </xdr:from>
    <xdr:ext cx="3600450" cy="8572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4E448DD-8F93-4FD4-95C2-9FDB3BC743BD}"/>
            </a:ext>
          </a:extLst>
        </xdr:cNvPr>
        <xdr:cNvSpPr txBox="1"/>
      </xdr:nvSpPr>
      <xdr:spPr>
        <a:xfrm>
          <a:off x="9096375" y="7772400"/>
          <a:ext cx="3600450" cy="857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If over 23.5% Oxygen monitors must be in place before work starts</a:t>
          </a:r>
        </a:p>
        <a:p>
          <a:endParaRPr lang="en-GB" sz="1100"/>
        </a:p>
      </xdr:txBody>
    </xdr:sp>
    <xdr:clientData/>
  </xdr:oneCellAnchor>
  <xdr:twoCellAnchor editAs="oneCell">
    <xdr:from>
      <xdr:col>9</xdr:col>
      <xdr:colOff>0</xdr:colOff>
      <xdr:row>1</xdr:row>
      <xdr:rowOff>0</xdr:rowOff>
    </xdr:from>
    <xdr:to>
      <xdr:col>12</xdr:col>
      <xdr:colOff>180975</xdr:colOff>
      <xdr:row>3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11F8850-B155-452B-963F-886B6F73C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0800" y="400050"/>
          <a:ext cx="2657475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533400</xdr:colOff>
      <xdr:row>9</xdr:row>
      <xdr:rowOff>57150</xdr:rowOff>
    </xdr:from>
    <xdr:ext cx="3676650" cy="655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F8A028-688E-4CC6-9E0B-65FBA59B9D7B}"/>
            </a:ext>
          </a:extLst>
        </xdr:cNvPr>
        <xdr:cNvSpPr txBox="1"/>
      </xdr:nvSpPr>
      <xdr:spPr>
        <a:xfrm>
          <a:off x="6838950" y="2686050"/>
          <a:ext cx="3676650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800">
              <a:solidFill>
                <a:srgbClr val="FF0000"/>
              </a:solidFill>
            </a:rPr>
            <a:t>If less than 19.5% Oxygen monitors must be in place before work starts</a:t>
          </a:r>
        </a:p>
      </xdr:txBody>
    </xdr:sp>
    <xdr:clientData/>
  </xdr:oneCellAnchor>
  <xdr:twoCellAnchor editAs="oneCell">
    <xdr:from>
      <xdr:col>7</xdr:col>
      <xdr:colOff>904875</xdr:colOff>
      <xdr:row>0</xdr:row>
      <xdr:rowOff>66675</xdr:rowOff>
    </xdr:from>
    <xdr:to>
      <xdr:col>11</xdr:col>
      <xdr:colOff>95250</xdr:colOff>
      <xdr:row>2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C5EE00-EBAB-413E-88AF-C439508CC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0" y="66675"/>
          <a:ext cx="2657475" cy="647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114300</xdr:colOff>
      <xdr:row>17</xdr:row>
      <xdr:rowOff>180975</xdr:rowOff>
    </xdr:from>
    <xdr:ext cx="6229350" cy="3839017"/>
    <xdr:pic>
      <xdr:nvPicPr>
        <xdr:cNvPr id="2" name="Picture 1">
          <a:extLst>
            <a:ext uri="{FF2B5EF4-FFF2-40B4-BE49-F238E27FC236}">
              <a16:creationId xmlns:a16="http://schemas.microsoft.com/office/drawing/2014/main" id="{8140A8E3-CB68-42B7-A2A4-A6C578516C68}"/>
            </a:ext>
            <a:ext uri="{147F2762-F138-4A5C-976F-8EAC2B608ADB}">
              <a16:predDERef xmlns:a16="http://schemas.microsoft.com/office/drawing/2014/main" pred="{6EEB15A9-86E8-4D86-8C66-DD5617C6E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34950" y="4686300"/>
          <a:ext cx="6229350" cy="383901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33</xdr:row>
      <xdr:rowOff>0</xdr:rowOff>
    </xdr:from>
    <xdr:to>
      <xdr:col>14</xdr:col>
      <xdr:colOff>504825</xdr:colOff>
      <xdr:row>51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B9E4C2A-A15D-469B-84F9-32DDA1C0D0FF}"/>
            </a:ext>
            <a:ext uri="{147F2762-F138-4A5C-976F-8EAC2B608ADB}">
              <a16:predDERef xmlns:a16="http://schemas.microsoft.com/office/drawing/2014/main" pred="{2FBEA8AF-ACDB-4910-9F4D-51C94C4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610225"/>
          <a:ext cx="9144000" cy="351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</xdr:row>
      <xdr:rowOff>38100</xdr:rowOff>
    </xdr:from>
    <xdr:to>
      <xdr:col>7</xdr:col>
      <xdr:colOff>457200</xdr:colOff>
      <xdr:row>29</xdr:row>
      <xdr:rowOff>173943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FDFE65-47D1-4AAB-8DF8-3CFDC77D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28625"/>
          <a:ext cx="4705350" cy="4898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581025</xdr:colOff>
      <xdr:row>4</xdr:row>
      <xdr:rowOff>28575</xdr:rowOff>
    </xdr:from>
    <xdr:to>
      <xdr:col>22</xdr:col>
      <xdr:colOff>590550</xdr:colOff>
      <xdr:row>26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FBEA8AF-ACDB-4910-9F4D-51C94C4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419100"/>
          <a:ext cx="9153525" cy="421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428625</xdr:colOff>
      <xdr:row>33</xdr:row>
      <xdr:rowOff>47625</xdr:rowOff>
    </xdr:from>
    <xdr:ext cx="4010025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683937E-1632-4B87-A519-AE41FB43F165}"/>
            </a:ext>
          </a:extLst>
        </xdr:cNvPr>
        <xdr:cNvSpPr txBox="1"/>
      </xdr:nvSpPr>
      <xdr:spPr>
        <a:xfrm>
          <a:off x="428625" y="5572125"/>
          <a:ext cx="4010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GB" sz="1100"/>
        </a:p>
      </xdr:txBody>
    </xdr:sp>
    <xdr:clientData/>
  </xdr:oneCellAnchor>
  <xdr:twoCellAnchor editAs="oneCell">
    <xdr:from>
      <xdr:col>0</xdr:col>
      <xdr:colOff>9525</xdr:colOff>
      <xdr:row>53</xdr:row>
      <xdr:rowOff>9525</xdr:rowOff>
    </xdr:from>
    <xdr:to>
      <xdr:col>7</xdr:col>
      <xdr:colOff>428625</xdr:colOff>
      <xdr:row>60</xdr:row>
      <xdr:rowOff>164211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50010A-32C8-4E17-B37C-277F1B2E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620250"/>
          <a:ext cx="4800600" cy="1488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86</xdr:row>
      <xdr:rowOff>66675</xdr:rowOff>
    </xdr:from>
    <xdr:to>
      <xdr:col>5</xdr:col>
      <xdr:colOff>197945</xdr:colOff>
      <xdr:row>91</xdr:row>
      <xdr:rowOff>95250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78675CD-F86D-49C5-9193-6ACDDB25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430500"/>
          <a:ext cx="3236420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19050</xdr:rowOff>
    </xdr:from>
    <xdr:to>
      <xdr:col>9</xdr:col>
      <xdr:colOff>190500</xdr:colOff>
      <xdr:row>71</xdr:row>
      <xdr:rowOff>19050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3553C74-2E7E-48EC-8CB4-E169BDEB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10975"/>
          <a:ext cx="57912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57150</xdr:rowOff>
    </xdr:from>
    <xdr:to>
      <xdr:col>6</xdr:col>
      <xdr:colOff>247650</xdr:colOff>
      <xdr:row>82</xdr:row>
      <xdr:rowOff>57150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9260CF5-5AC2-48EB-BF2D-2072CA8BC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39775"/>
          <a:ext cx="401955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1</xdr:row>
      <xdr:rowOff>152400</xdr:rowOff>
    </xdr:from>
    <xdr:ext cx="9286876" cy="2476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73BDB8-4B7F-453C-8F09-6DBAF352AD28}"/>
            </a:ext>
          </a:extLst>
        </xdr:cNvPr>
        <xdr:cNvSpPr txBox="1"/>
      </xdr:nvSpPr>
      <xdr:spPr>
        <a:xfrm>
          <a:off x="561975" y="342900"/>
          <a:ext cx="9286876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/>
            <a:t>The data</a:t>
          </a:r>
          <a:r>
            <a:rPr lang="en-GB" sz="1100" baseline="0"/>
            <a:t> used in these spreadsheets was taken from guidance supplied by the British Compressed Gas Association (BCGA) Further information can be found at:</a:t>
          </a:r>
        </a:p>
        <a:p>
          <a:r>
            <a:rPr lang="en-GB">
              <a:hlinkClick xmlns:r="http://schemas.openxmlformats.org/officeDocument/2006/relationships" r:id=""/>
            </a:rPr>
            <a:t>Codes of Practice - BCGA</a:t>
          </a:r>
          <a:endParaRPr lang="en-GB" sz="1100" baseline="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anino, Yukie" id="{329E8029-94E5-431D-824C-95B3681D222F}" userId="S::s03yt2@abdn.ac.uk::23fe097f-9341-401f-af01-e1540ca697b2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1" dT="2025-08-06T14:06:34.66" personId="{329E8029-94E5-431D-824C-95B3681D222F}" id="{B5068037-D766-4000-996B-AA5F1B44D6DB}">
    <text>I have here =D21/(B21*F21+D21)*100; in cell J19 'CO2 concentration after long periods (days)'; cell F23 'This is the how many times the air in a room is fully replaced with fresh air per hour. Information on the air change rate for each lab can be found in the "Room Information" tab.'</text>
  </threadedComment>
  <threadedComment ref="J21" dT="2025-08-06T14:20:31.06" personId="{329E8029-94E5-431D-824C-95B3681D222F}" id="{A84FD5E8-0716-4372-B219-EA062FFC86B7}" parentId="{B5068037-D766-4000-996B-AA5F1B44D6DB}">
    <text>The solution for CO2 concentration after 1 hr of leakage should be a more complex expression.  See BCGA GN11 rev4. p 22.</text>
  </threadedComment>
  <threadedComment ref="J35" dT="2025-08-06T14:06:34.66" personId="{329E8029-94E5-431D-824C-95B3681D222F}" id="{B84F881C-D7C1-48EC-B648-CB8F4616484A}" done="1">
    <text>I have here =D21/(B21*F21+D21)*100; in cell J19 'CO2 concentration after long periods (days)'; cell F23 'This is the how many times the air in a room is fully replaced with fresh air per hour. Information on the air change rate for each lab can be found in the "Room Information" tab.'</text>
  </threadedComment>
  <threadedComment ref="J35" dT="2025-08-06T14:20:31.06" personId="{329E8029-94E5-431D-824C-95B3681D222F}" id="{B93301B8-CA96-4835-8370-85F2EBA73E5C}" parentId="{B84F881C-D7C1-48EC-B648-CB8F4616484A}">
    <text>The solution for CO2 concentration after 1 hr of leakage should be a more complex expression.  See BCGA GN11 rev4. p 22.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21" dT="2025-08-06T14:23:26.28" personId="{329E8029-94E5-431D-824C-95B3681D222F}" id="{A9CD6132-3374-4348-88AE-2BBBF53308EF}" done="1">
    <text>I think the function in cell I23 is for O2 concentration after long periods (days).</text>
  </threadedComment>
  <threadedComment ref="I23" dT="2025-08-06T14:30:04.07" personId="{329E8029-94E5-431D-824C-95B3681D222F}" id="{F6F5DA8B-F0A2-4FD7-A68D-5B0920277B9C}" done="1">
    <text>Do you want to change 0.209 to 0.2095?  It changes the third sig fig. in the example I did.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J9" dT="2025-08-01T14:09:59.35" personId="{329E8029-94E5-431D-824C-95B3681D222F}" id="{99489ACD-EAE2-44D0-A2C0-73B063DE00A9}" done="1">
    <text>Maybe change 0.21 to 0.2095.</text>
  </threadedComment>
  <threadedComment ref="J23" dT="2025-08-01T14:06:12.08" personId="{329E8029-94E5-431D-824C-95B3681D222F}" id="{616009E6-E8BE-4B74-8152-378880A7CCDE}" done="1">
    <text>Solution in Parker for O2 enrichment predicts O2 concentration of 0 if air exchange rate is 0.
In my version I changed this equation to
=(0.2095*F23*B23+D23)/(F23*B23+D23)*100
Please find published solution from independent source.</text>
  </threadedComment>
  <threadedComment ref="J23" dT="2025-08-06T14:34:48.05" personId="{329E8029-94E5-431D-824C-95B3681D222F}" id="{6449EE9D-BD37-4260-8377-988D328F7D9C}" parentId="{616009E6-E8BE-4B74-8152-378880A7CCDE}">
    <text>I forgot to mention that the equation above is O2 conc % after long periods (days) of leakage.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6" dT="2025-08-01T14:03:11.37" personId="{329E8029-94E5-431D-824C-95B3681D222F}" id="{DD38132E-CF06-4AC4-B434-0F35B2C320FB}" done="1">
    <text>Here and in other spreadsheets change 'the laboratory' to 'the laboratory/room'.</text>
  </threadedComment>
  <threadedComment ref="F6" dT="2025-08-01T14:02:11.02" personId="{329E8029-94E5-431D-824C-95B3681D222F}" id="{C9E1095A-4A91-4C78-A89F-A8F8AA09E548}" done="1">
    <text>Maybe change to 20 degC; expansion ratio 695?</text>
  </threadedComment>
  <threadedComment ref="H8" dT="2025-08-01T14:01:34.20" personId="{329E8029-94E5-431D-824C-95B3681D222F}" id="{AAF04CB0-C2D0-4392-B4E0-F9E0E6446612}" done="1">
    <text>I have = (B8-(D8*F8)/1000)*0.2095/B8*100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C17" dT="2025-08-01T13:57:57.73" personId="{329E8029-94E5-431D-824C-95B3681D222F}" id="{DC91D216-E53F-4122-89D1-BE9BD953A143}">
    <text>Is 50L the volume of the contents at pressure?
If so, the contents at 1 atm = 50L x 200 bar/ 1atm / (1000L/m3) ~ 10m^3.
Maybe move this row to column D to distinguish from other rows which I think represents contents expanded to 1 atm. Alternatively, put cylinder contents volume at atm pressure (if given).</text>
  </threadedComment>
  <threadedComment ref="D17" dT="2025-08-01T13:57:57.73" personId="{329E8029-94E5-431D-824C-95B3681D222F}" id="{4A4F697B-F1CD-477D-B668-11D3D19C71ED}">
    <text>Is 50L the volume of the contents at pressure?
If so, the contents at 1 atm = 50L x 200 bar/ 1atm / (1000L/m3) ~ 10m^3.
Maybe move this row to column D to distinguish from other rows which I think represents contents expanded to 1 atm. Alternatively, put cylinder contents volume at atm pressure (if given).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A74" dT="2025-08-01T13:54:14.40" personId="{329E8029-94E5-431D-824C-95B3681D222F}" id="{C0C78B20-C885-4F38-BF27-A83D50D9BEE8}">
    <text>Solution fails sense check: if n = 0 (no fresh air inflow), O2 concentration = 0 instead of 100%!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microsoft.com/office/2017/10/relationships/threadedComment" Target="../threadedComments/threadedComment1.xml"/><Relationship Id="rId2" Type="http://schemas.openxmlformats.org/officeDocument/2006/relationships/hyperlink" Target="https://www.hse.gov.uk/carboncapture/carbondioxide.htm" TargetMode="External"/><Relationship Id="rId1" Type="http://schemas.openxmlformats.org/officeDocument/2006/relationships/hyperlink" Target="https://www.hse.gov.uk/pubns/books/eh40.ht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7" Type="http://schemas.microsoft.com/office/2017/10/relationships/threadedComment" Target="../threadedComments/threadedComment2.xml"/><Relationship Id="rId2" Type="http://schemas.openxmlformats.org/officeDocument/2006/relationships/hyperlink" Target="https://www.hse.gov.uk/comah/sragtech/techmeasfire.htm" TargetMode="External"/><Relationship Id="rId1" Type="http://schemas.openxmlformats.org/officeDocument/2006/relationships/hyperlink" Target="https://www.hse.gov.uk/pubns/books/eh40.htm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microsoft.com/office/2017/10/relationships/threadedComment" Target="../threadedComments/threadedComment3.xml"/><Relationship Id="rId2" Type="http://schemas.openxmlformats.org/officeDocument/2006/relationships/hyperlink" Target="https://www.hse.gov.uk/pubns/books/eh40.htm" TargetMode="External"/><Relationship Id="rId1" Type="http://schemas.openxmlformats.org/officeDocument/2006/relationships/hyperlink" Target="https://www.hse.gov.uk/pubns/indg459.pdf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7" Type="http://schemas.microsoft.com/office/2017/10/relationships/threadedComment" Target="../threadedComments/threadedComment4.xml"/><Relationship Id="rId2" Type="http://schemas.openxmlformats.org/officeDocument/2006/relationships/hyperlink" Target="https://www.hse.gov.uk/pubns/books/eh40.htm" TargetMode="External"/><Relationship Id="rId1" Type="http://schemas.openxmlformats.org/officeDocument/2006/relationships/hyperlink" Target="https://www.hse.gov.uk/comah/sragtech/techmeasfire.htm" TargetMode="External"/><Relationship Id="rId6" Type="http://schemas.openxmlformats.org/officeDocument/2006/relationships/comments" Target="../comments4.xml"/><Relationship Id="rId5" Type="http://schemas.openxmlformats.org/officeDocument/2006/relationships/vmlDrawing" Target="../drawings/vmlDrawing4.v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8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6.xml"/><Relationship Id="rId3" Type="http://schemas.openxmlformats.org/officeDocument/2006/relationships/hyperlink" Target="https://www.parker.com/Literature/Hiross%20Zander%20Division/PDF%20Files/Bulletins/WPBREATHSAVENITRO-00-EN.pdf" TargetMode="External"/><Relationship Id="rId7" Type="http://schemas.openxmlformats.org/officeDocument/2006/relationships/comments" Target="../comments6.xml"/><Relationship Id="rId2" Type="http://schemas.openxmlformats.org/officeDocument/2006/relationships/hyperlink" Target="http://www.bcga.co.uk/assets/BCGA%20GN%2011%20-%20Revision%204%20-%20For%20Publication.pdf" TargetMode="External"/><Relationship Id="rId1" Type="http://schemas.openxmlformats.org/officeDocument/2006/relationships/hyperlink" Target="http://www.bcga.co.uk/assets/BCGA%20GN%2011%20-%20Revision%204%20-%20For%20Publication.pdf" TargetMode="External"/><Relationship Id="rId6" Type="http://schemas.openxmlformats.org/officeDocument/2006/relationships/vmlDrawing" Target="../drawings/vmlDrawing6.vml"/><Relationship Id="rId5" Type="http://schemas.openxmlformats.org/officeDocument/2006/relationships/drawing" Target="../drawings/drawing6.xml"/><Relationship Id="rId4" Type="http://schemas.openxmlformats.org/officeDocument/2006/relationships/hyperlink" Target="https://www.parker.com/Literature/Hiross%20Zander%20Division/PDF%20Files/Bulletins/WPBREATHSAVENITRO-00-EN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bcga.co.uk/pubcat/codes-of-practice/" TargetMode="External"/><Relationship Id="rId1" Type="http://schemas.openxmlformats.org/officeDocument/2006/relationships/hyperlink" Target="https://www.hse.gov.uk/pubns/priced/eh40.pdf" TargetMode="Externa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C84D-4A57-48C1-A702-536953129EF3}">
  <dimension ref="B1:M44"/>
  <sheetViews>
    <sheetView showGridLines="0" workbookViewId="0">
      <selection activeCell="F9" sqref="F9"/>
    </sheetView>
  </sheetViews>
  <sheetFormatPr defaultRowHeight="15" x14ac:dyDescent="0.25"/>
  <cols>
    <col min="2" max="2" width="36.28515625" customWidth="1"/>
    <col min="3" max="3" width="7.7109375" customWidth="1"/>
    <col min="4" max="4" width="29.42578125" customWidth="1"/>
    <col min="5" max="5" width="8" customWidth="1"/>
    <col min="6" max="6" width="31.5703125" customWidth="1"/>
    <col min="7" max="9" width="8.42578125" customWidth="1"/>
    <col min="10" max="10" width="24.5703125" customWidth="1"/>
  </cols>
  <sheetData>
    <row r="1" spans="2:13" ht="31.5" x14ac:dyDescent="0.5">
      <c r="B1" s="28" t="s">
        <v>0</v>
      </c>
      <c r="C1" s="28"/>
      <c r="D1" s="28"/>
    </row>
    <row r="2" spans="2:13" ht="31.5" x14ac:dyDescent="0.5">
      <c r="B2" s="29" t="s">
        <v>1</v>
      </c>
      <c r="C2" s="28"/>
      <c r="D2" s="28"/>
    </row>
    <row r="3" spans="2:13" ht="23.25" x14ac:dyDescent="0.35">
      <c r="B3" s="19" t="s">
        <v>2</v>
      </c>
    </row>
    <row r="4" spans="2:13" x14ac:dyDescent="0.25">
      <c r="B4" s="12" t="s">
        <v>3</v>
      </c>
    </row>
    <row r="5" spans="2:13" ht="31.5" x14ac:dyDescent="0.5">
      <c r="B5" s="26" t="s">
        <v>4</v>
      </c>
    </row>
    <row r="7" spans="2:13" ht="109.5" customHeight="1" x14ac:dyDescent="0.25">
      <c r="B7" s="134" t="s">
        <v>5</v>
      </c>
      <c r="C7" s="38"/>
      <c r="D7" s="22" t="s">
        <v>6</v>
      </c>
      <c r="E7" s="4"/>
      <c r="F7" s="93" t="s">
        <v>7</v>
      </c>
      <c r="J7" s="40" t="s">
        <v>8</v>
      </c>
    </row>
    <row r="9" spans="2:13" ht="33.75" customHeight="1" x14ac:dyDescent="0.3">
      <c r="B9" s="10"/>
      <c r="C9" s="6" t="s">
        <v>9</v>
      </c>
      <c r="D9" s="8">
        <v>0.55310000000000004</v>
      </c>
      <c r="E9" s="6"/>
      <c r="F9" s="18"/>
      <c r="G9" s="6" t="s">
        <v>9</v>
      </c>
      <c r="H9" s="6"/>
      <c r="I9" s="6"/>
      <c r="J9" s="160" t="e">
        <f>((F9*D9)/B9)*100</f>
        <v>#DIV/0!</v>
      </c>
    </row>
    <row r="10" spans="2:13" x14ac:dyDescent="0.25">
      <c r="D10" t="s">
        <v>10</v>
      </c>
      <c r="F10" t="s">
        <v>10</v>
      </c>
      <c r="J10" s="161"/>
    </row>
    <row r="11" spans="2:13" ht="16.5" customHeight="1" x14ac:dyDescent="0.25">
      <c r="B11" s="5" t="s">
        <v>11</v>
      </c>
      <c r="D11" s="158" t="s">
        <v>12</v>
      </c>
      <c r="J11" s="137"/>
      <c r="K11" s="138"/>
    </row>
    <row r="12" spans="2:13" ht="16.5" customHeight="1" x14ac:dyDescent="0.25">
      <c r="B12" s="135"/>
      <c r="D12" s="158"/>
      <c r="F12" s="135" t="s">
        <v>13</v>
      </c>
      <c r="J12" s="37"/>
      <c r="K12" s="38"/>
    </row>
    <row r="13" spans="2:13" ht="16.5" customHeight="1" x14ac:dyDescent="0.25">
      <c r="B13" s="136"/>
      <c r="D13" s="158"/>
      <c r="F13" s="136"/>
      <c r="J13" s="37"/>
      <c r="K13" s="38"/>
    </row>
    <row r="14" spans="2:13" x14ac:dyDescent="0.25">
      <c r="B14" s="136"/>
      <c r="C14" s="7"/>
      <c r="D14" s="158"/>
      <c r="F14" s="136"/>
      <c r="G14" s="3"/>
      <c r="H14" s="3"/>
      <c r="I14" s="3"/>
      <c r="K14" s="2"/>
      <c r="L14" s="2"/>
      <c r="M14" s="2"/>
    </row>
    <row r="15" spans="2:13" x14ac:dyDescent="0.25">
      <c r="B15" s="136"/>
      <c r="D15" s="158"/>
      <c r="F15" s="136"/>
    </row>
    <row r="16" spans="2:13" x14ac:dyDescent="0.25">
      <c r="B16" s="136"/>
      <c r="D16" s="158"/>
      <c r="F16" s="136"/>
      <c r="J16" s="43" t="s">
        <v>14</v>
      </c>
      <c r="K16" s="43"/>
    </row>
    <row r="17" spans="2:10" ht="31.5" x14ac:dyDescent="0.5">
      <c r="B17" s="28" t="s">
        <v>15</v>
      </c>
      <c r="J17" s="43"/>
    </row>
    <row r="19" spans="2:10" ht="105.75" customHeight="1" x14ac:dyDescent="0.25">
      <c r="B19" s="133" t="s">
        <v>16</v>
      </c>
      <c r="D19" s="22" t="s">
        <v>17</v>
      </c>
      <c r="F19" s="21" t="s">
        <v>18</v>
      </c>
      <c r="H19" s="97" t="s">
        <v>19</v>
      </c>
      <c r="J19" s="41" t="s">
        <v>20</v>
      </c>
    </row>
    <row r="20" spans="2:10" ht="15" customHeight="1" x14ac:dyDescent="0.25"/>
    <row r="21" spans="2:10" ht="15" customHeight="1" x14ac:dyDescent="0.3">
      <c r="B21" s="10">
        <v>94.51</v>
      </c>
      <c r="C21" s="6" t="s">
        <v>9</v>
      </c>
      <c r="D21" s="9">
        <v>1.2</v>
      </c>
      <c r="E21" s="6" t="s">
        <v>9</v>
      </c>
      <c r="F21" s="18">
        <v>1.3</v>
      </c>
      <c r="G21" s="6" t="s">
        <v>9</v>
      </c>
      <c r="H21" s="159">
        <v>1</v>
      </c>
      <c r="I21" s="6" t="s">
        <v>9</v>
      </c>
      <c r="J21" s="156">
        <f>(100-(100*((B21*F21)/(D21+(B21*F21)))))*(1-EXP(-H21/(B21/(D21+(B21*F21)))))</f>
        <v>0.70696986512181725</v>
      </c>
    </row>
    <row r="22" spans="2:10" ht="15" customHeight="1" x14ac:dyDescent="0.25">
      <c r="H22" s="159"/>
      <c r="J22" s="157"/>
    </row>
    <row r="23" spans="2:10" ht="18.75" customHeight="1" x14ac:dyDescent="0.25">
      <c r="B23" s="5" t="s">
        <v>11</v>
      </c>
      <c r="D23" s="155" t="s">
        <v>21</v>
      </c>
      <c r="F23" s="145" t="s">
        <v>22</v>
      </c>
      <c r="G23" s="145"/>
      <c r="H23" s="25"/>
      <c r="I23" s="25"/>
    </row>
    <row r="24" spans="2:10" x14ac:dyDescent="0.25">
      <c r="D24" s="155"/>
      <c r="F24" s="145"/>
      <c r="G24" s="145"/>
      <c r="H24" s="25"/>
      <c r="I24" s="25"/>
    </row>
    <row r="25" spans="2:10" x14ac:dyDescent="0.25">
      <c r="D25" s="155"/>
      <c r="F25" s="145"/>
      <c r="G25" s="145"/>
      <c r="H25" s="25"/>
      <c r="I25" s="25"/>
    </row>
    <row r="26" spans="2:10" x14ac:dyDescent="0.25">
      <c r="D26" s="155"/>
      <c r="F26" s="145"/>
      <c r="G26" s="145"/>
      <c r="H26" s="25"/>
      <c r="I26" s="25"/>
    </row>
    <row r="27" spans="2:10" x14ac:dyDescent="0.25">
      <c r="D27" s="155"/>
      <c r="F27" s="145"/>
      <c r="G27" s="145"/>
      <c r="H27" s="25"/>
      <c r="I27" s="25"/>
    </row>
    <row r="28" spans="2:10" x14ac:dyDescent="0.25">
      <c r="D28" s="155"/>
      <c r="F28" s="145"/>
      <c r="G28" s="145"/>
      <c r="H28" s="25"/>
      <c r="I28" s="25"/>
    </row>
    <row r="29" spans="2:10" x14ac:dyDescent="0.25">
      <c r="D29" s="155"/>
      <c r="F29" s="145"/>
      <c r="G29" s="145"/>
      <c r="H29" s="25"/>
      <c r="I29" s="25"/>
    </row>
    <row r="30" spans="2:10" ht="58.5" hidden="1" customHeight="1" x14ac:dyDescent="0.25">
      <c r="D30" s="39"/>
      <c r="F30" s="145"/>
      <c r="G30" s="145"/>
      <c r="H30" s="25"/>
      <c r="I30" s="25"/>
    </row>
    <row r="31" spans="2:10" ht="31.5" x14ac:dyDescent="0.5">
      <c r="B31" s="28" t="s">
        <v>23</v>
      </c>
      <c r="J31" s="43"/>
    </row>
    <row r="33" spans="2:10" ht="105.75" customHeight="1" x14ac:dyDescent="0.25">
      <c r="B33" s="131" t="s">
        <v>24</v>
      </c>
      <c r="D33" s="22" t="s">
        <v>17</v>
      </c>
      <c r="F33" s="21" t="s">
        <v>18</v>
      </c>
      <c r="J33" s="41" t="s">
        <v>25</v>
      </c>
    </row>
    <row r="34" spans="2:10" ht="15" customHeight="1" x14ac:dyDescent="0.25"/>
    <row r="35" spans="2:10" ht="15" customHeight="1" x14ac:dyDescent="0.3">
      <c r="B35" s="10">
        <v>94.51</v>
      </c>
      <c r="C35" s="6" t="s">
        <v>9</v>
      </c>
      <c r="D35" s="9">
        <v>1.2</v>
      </c>
      <c r="E35" s="6"/>
      <c r="F35" s="18">
        <v>1.3</v>
      </c>
      <c r="G35" s="6" t="s">
        <v>9</v>
      </c>
      <c r="J35" s="156">
        <f>100-(100*((B35*F35)/(D35+(B35*F35))))</f>
        <v>0.96725050982162486</v>
      </c>
    </row>
    <row r="36" spans="2:10" ht="15" customHeight="1" x14ac:dyDescent="0.25">
      <c r="J36" s="157"/>
    </row>
    <row r="37" spans="2:10" ht="18.75" x14ac:dyDescent="0.25">
      <c r="B37" s="5" t="s">
        <v>11</v>
      </c>
      <c r="D37" s="145" t="s">
        <v>26</v>
      </c>
      <c r="F37" s="145" t="s">
        <v>22</v>
      </c>
      <c r="G37" s="145"/>
      <c r="H37" s="25"/>
      <c r="I37" s="25"/>
    </row>
    <row r="38" spans="2:10" x14ac:dyDescent="0.25">
      <c r="D38" s="145"/>
      <c r="F38" s="145"/>
      <c r="G38" s="145"/>
      <c r="H38" s="25"/>
      <c r="I38" s="25"/>
    </row>
    <row r="39" spans="2:10" x14ac:dyDescent="0.25">
      <c r="D39" s="145"/>
      <c r="F39" s="145"/>
      <c r="G39" s="145"/>
      <c r="H39" s="25"/>
      <c r="I39" s="25"/>
    </row>
    <row r="40" spans="2:10" x14ac:dyDescent="0.25">
      <c r="D40" s="145"/>
      <c r="F40" s="145"/>
      <c r="G40" s="145"/>
      <c r="H40" s="25"/>
      <c r="I40" s="25"/>
    </row>
    <row r="41" spans="2:10" x14ac:dyDescent="0.25">
      <c r="D41" s="145"/>
      <c r="F41" s="145"/>
      <c r="G41" s="145"/>
      <c r="H41" s="25"/>
      <c r="I41" s="25"/>
    </row>
    <row r="42" spans="2:10" ht="58.5" customHeight="1" x14ac:dyDescent="0.25">
      <c r="D42" s="145"/>
      <c r="F42" s="145"/>
      <c r="G42" s="145"/>
      <c r="H42" s="25"/>
      <c r="I42" s="25"/>
    </row>
    <row r="44" spans="2:10" x14ac:dyDescent="0.25">
      <c r="J44" t="s">
        <v>10</v>
      </c>
    </row>
  </sheetData>
  <sheetProtection selectLockedCells="1"/>
  <mergeCells count="12">
    <mergeCell ref="J35:J36"/>
    <mergeCell ref="D37:D42"/>
    <mergeCell ref="F37:G42"/>
    <mergeCell ref="J9:J10"/>
    <mergeCell ref="J11:K11"/>
    <mergeCell ref="B12:B16"/>
    <mergeCell ref="F23:G30"/>
    <mergeCell ref="J21:J22"/>
    <mergeCell ref="F12:F16"/>
    <mergeCell ref="D11:D16"/>
    <mergeCell ref="H21:H22"/>
    <mergeCell ref="D23:D29"/>
  </mergeCells>
  <conditionalFormatting sqref="J9:J10">
    <cfRule type="cellIs" dxfId="15" priority="7" operator="greaterThanOrEqual">
      <formula>0.5</formula>
    </cfRule>
    <cfRule type="containsErrors" dxfId="14" priority="8">
      <formula>ISERROR(J9)</formula>
    </cfRule>
  </conditionalFormatting>
  <conditionalFormatting sqref="J21:J22">
    <cfRule type="cellIs" dxfId="13" priority="1" operator="greaterThanOrEqual">
      <formula>0.5</formula>
    </cfRule>
    <cfRule type="containsErrors" dxfId="12" priority="2">
      <formula>ISERROR(J21)</formula>
    </cfRule>
  </conditionalFormatting>
  <conditionalFormatting sqref="J35:J36">
    <cfRule type="cellIs" dxfId="11" priority="3" operator="greaterThanOrEqual">
      <formula>0.5</formula>
    </cfRule>
    <cfRule type="containsErrors" dxfId="10" priority="4">
      <formula>ISERROR(J35)</formula>
    </cfRule>
  </conditionalFormatting>
  <hyperlinks>
    <hyperlink ref="J16" r:id="rId1" xr:uid="{5CE6B2E8-2E98-43AF-9C1B-9D79EF94B3DB}"/>
    <hyperlink ref="B4" r:id="rId2" xr:uid="{92F67061-A745-412D-A2B9-99F0DE8117CE}"/>
  </hyperlinks>
  <pageMargins left="0.7" right="0.7" top="0.75" bottom="0.75" header="0.3" footer="0.3"/>
  <pageSetup paperSize="9" orientation="portrait" r:id="rId3"/>
  <ignoredErrors>
    <ignoredError sqref="J9" evalError="1"/>
  </ignoredError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D7C79-4B10-4076-9808-9675A1961B87}">
  <dimension ref="B1:J37"/>
  <sheetViews>
    <sheetView showGridLines="0" tabSelected="1" workbookViewId="0">
      <selection activeCell="G19" sqref="G19"/>
    </sheetView>
  </sheetViews>
  <sheetFormatPr defaultRowHeight="15" x14ac:dyDescent="0.25"/>
  <cols>
    <col min="2" max="2" width="36.28515625" customWidth="1"/>
    <col min="3" max="3" width="7.7109375" customWidth="1"/>
    <col min="4" max="4" width="31" customWidth="1"/>
    <col min="5" max="5" width="18.28515625" customWidth="1"/>
    <col min="6" max="6" width="25.28515625" customWidth="1"/>
    <col min="7" max="7" width="10.5703125" customWidth="1"/>
    <col min="8" max="8" width="15" customWidth="1"/>
    <col min="9" max="9" width="15.140625" customWidth="1"/>
    <col min="10" max="11" width="14.42578125" customWidth="1"/>
  </cols>
  <sheetData>
    <row r="1" spans="2:10" ht="31.5" x14ac:dyDescent="0.5">
      <c r="B1" s="27" t="s">
        <v>27</v>
      </c>
    </row>
    <row r="2" spans="2:10" ht="23.25" x14ac:dyDescent="0.35">
      <c r="B2" s="20" t="s">
        <v>28</v>
      </c>
    </row>
    <row r="3" spans="2:10" ht="23.25" x14ac:dyDescent="0.35">
      <c r="B3" s="19" t="s">
        <v>29</v>
      </c>
      <c r="C3" s="20"/>
      <c r="D3" s="20"/>
    </row>
    <row r="4" spans="2:10" x14ac:dyDescent="0.25">
      <c r="B4" s="12" t="s">
        <v>30</v>
      </c>
    </row>
    <row r="5" spans="2:10" ht="31.5" x14ac:dyDescent="0.5">
      <c r="B5" s="26" t="s">
        <v>4</v>
      </c>
    </row>
    <row r="7" spans="2:10" ht="108.75" customHeight="1" x14ac:dyDescent="0.3">
      <c r="B7" s="132" t="s">
        <v>31</v>
      </c>
      <c r="C7" s="38"/>
      <c r="D7" s="22" t="s">
        <v>32</v>
      </c>
      <c r="E7" s="17" t="s">
        <v>33</v>
      </c>
      <c r="F7" s="21" t="s">
        <v>34</v>
      </c>
      <c r="I7" s="143" t="s">
        <v>35</v>
      </c>
      <c r="J7" s="144"/>
    </row>
    <row r="9" spans="2:10" ht="33" customHeight="1" x14ac:dyDescent="0.3">
      <c r="B9" s="10"/>
      <c r="C9" s="6" t="s">
        <v>9</v>
      </c>
      <c r="D9" s="9"/>
      <c r="E9" s="16" t="s">
        <v>9</v>
      </c>
      <c r="F9" s="18"/>
      <c r="G9" s="6" t="s">
        <v>9</v>
      </c>
      <c r="H9" s="6"/>
      <c r="I9" s="139" t="e">
        <f>(((B9-D9)*0.21)/B9)*100</f>
        <v>#DIV/0!</v>
      </c>
      <c r="J9" s="141" t="e">
        <f>(B9-(F9*F17/1.01325/1000))*0.2095/B9*100</f>
        <v>#DIV/0!</v>
      </c>
    </row>
    <row r="10" spans="2:10" x14ac:dyDescent="0.25">
      <c r="D10" t="s">
        <v>10</v>
      </c>
      <c r="I10" s="140"/>
      <c r="J10" s="142"/>
    </row>
    <row r="11" spans="2:10" ht="16.5" customHeight="1" x14ac:dyDescent="0.25">
      <c r="B11" s="5" t="s">
        <v>11</v>
      </c>
      <c r="I11" s="137"/>
      <c r="J11" s="138"/>
    </row>
    <row r="12" spans="2:10" ht="16.5" customHeight="1" x14ac:dyDescent="0.25">
      <c r="B12" s="135"/>
      <c r="D12" s="135" t="s">
        <v>13</v>
      </c>
      <c r="F12" s="152" t="s">
        <v>36</v>
      </c>
      <c r="I12" s="37"/>
      <c r="J12" s="38"/>
    </row>
    <row r="13" spans="2:10" ht="16.5" customHeight="1" x14ac:dyDescent="0.25">
      <c r="B13" s="136"/>
      <c r="D13" s="136"/>
      <c r="F13" s="153"/>
      <c r="I13" s="37"/>
      <c r="J13" s="38"/>
    </row>
    <row r="14" spans="2:10" x14ac:dyDescent="0.25">
      <c r="B14" s="136"/>
      <c r="C14" s="3"/>
      <c r="D14" s="136"/>
      <c r="F14" s="153"/>
    </row>
    <row r="15" spans="2:10" x14ac:dyDescent="0.25">
      <c r="B15" s="136"/>
      <c r="D15" s="136"/>
      <c r="F15" s="154"/>
    </row>
    <row r="16" spans="2:10" x14ac:dyDescent="0.25">
      <c r="B16" s="136"/>
      <c r="D16" s="136"/>
      <c r="I16" s="43" t="s">
        <v>37</v>
      </c>
    </row>
    <row r="17" spans="2:10" ht="29.25" customHeight="1" x14ac:dyDescent="0.3">
      <c r="F17" s="18"/>
      <c r="G17" s="6" t="s">
        <v>9</v>
      </c>
      <c r="H17" s="6"/>
    </row>
    <row r="19" spans="2:10" ht="31.5" x14ac:dyDescent="0.5">
      <c r="B19" s="28" t="s">
        <v>23</v>
      </c>
    </row>
    <row r="21" spans="2:10" ht="106.5" customHeight="1" x14ac:dyDescent="0.25">
      <c r="B21" s="131" t="s">
        <v>38</v>
      </c>
      <c r="D21" s="22" t="s">
        <v>39</v>
      </c>
      <c r="F21" s="21" t="s">
        <v>18</v>
      </c>
      <c r="I21" s="146" t="s">
        <v>40</v>
      </c>
      <c r="J21" s="147"/>
    </row>
    <row r="23" spans="2:10" ht="18.75" customHeight="1" x14ac:dyDescent="0.3">
      <c r="B23" s="10"/>
      <c r="C23" s="6" t="s">
        <v>9</v>
      </c>
      <c r="D23" s="9"/>
      <c r="E23" s="6" t="s">
        <v>9</v>
      </c>
      <c r="F23" s="18"/>
      <c r="G23" s="6" t="s">
        <v>9</v>
      </c>
      <c r="I23" s="148" t="e">
        <f>((B23*0.2095*F23)/((B23*F23)+D23))*100</f>
        <v>#DIV/0!</v>
      </c>
      <c r="J23" s="149"/>
    </row>
    <row r="24" spans="2:10" ht="15" customHeight="1" x14ac:dyDescent="0.25">
      <c r="I24" s="150"/>
      <c r="J24" s="151"/>
    </row>
    <row r="25" spans="2:10" ht="18.75" customHeight="1" x14ac:dyDescent="0.25">
      <c r="B25" s="5" t="s">
        <v>11</v>
      </c>
      <c r="D25" s="155" t="s">
        <v>21</v>
      </c>
      <c r="F25" s="145" t="s">
        <v>22</v>
      </c>
      <c r="G25" s="145"/>
    </row>
    <row r="26" spans="2:10" x14ac:dyDescent="0.25">
      <c r="D26" s="155"/>
      <c r="F26" s="145"/>
      <c r="G26" s="145"/>
    </row>
    <row r="27" spans="2:10" x14ac:dyDescent="0.25">
      <c r="D27" s="155"/>
      <c r="F27" s="145"/>
      <c r="G27" s="145"/>
    </row>
    <row r="28" spans="2:10" x14ac:dyDescent="0.25">
      <c r="D28" s="155"/>
      <c r="F28" s="145"/>
      <c r="G28" s="145"/>
    </row>
    <row r="29" spans="2:10" x14ac:dyDescent="0.25">
      <c r="D29" s="155"/>
      <c r="F29" s="145"/>
      <c r="G29" s="145"/>
    </row>
    <row r="30" spans="2:10" x14ac:dyDescent="0.25">
      <c r="D30" s="155"/>
      <c r="F30" s="145"/>
      <c r="G30" s="145"/>
    </row>
    <row r="31" spans="2:10" x14ac:dyDescent="0.25">
      <c r="D31" s="155"/>
    </row>
    <row r="32" spans="2:10" x14ac:dyDescent="0.25">
      <c r="B32" s="31" t="s">
        <v>10</v>
      </c>
    </row>
    <row r="33" spans="2:9" x14ac:dyDescent="0.25">
      <c r="B33" s="32" t="s">
        <v>10</v>
      </c>
      <c r="D33" t="s">
        <v>10</v>
      </c>
      <c r="F33" t="s">
        <v>10</v>
      </c>
      <c r="H33" t="s">
        <v>10</v>
      </c>
      <c r="I33" s="51" t="s">
        <v>10</v>
      </c>
    </row>
    <row r="34" spans="2:9" x14ac:dyDescent="0.25">
      <c r="D34" s="30" t="s">
        <v>10</v>
      </c>
    </row>
    <row r="37" spans="2:9" x14ac:dyDescent="0.25">
      <c r="E37" t="s">
        <v>10</v>
      </c>
      <c r="F37" t="s">
        <v>10</v>
      </c>
    </row>
  </sheetData>
  <sheetProtection selectLockedCells="1"/>
  <mergeCells count="11">
    <mergeCell ref="F25:G30"/>
    <mergeCell ref="I21:J21"/>
    <mergeCell ref="I23:J24"/>
    <mergeCell ref="F12:F15"/>
    <mergeCell ref="D12:D16"/>
    <mergeCell ref="D25:D31"/>
    <mergeCell ref="B12:B16"/>
    <mergeCell ref="I11:J11"/>
    <mergeCell ref="I9:I10"/>
    <mergeCell ref="J9:J10"/>
    <mergeCell ref="I7:J7"/>
  </mergeCells>
  <conditionalFormatting sqref="I9:J10">
    <cfRule type="cellIs" dxfId="9" priority="5" operator="lessThan">
      <formula>19.5</formula>
    </cfRule>
    <cfRule type="containsErrors" dxfId="8" priority="7">
      <formula>ISERROR(I9)</formula>
    </cfRule>
  </conditionalFormatting>
  <conditionalFormatting sqref="I23:J24">
    <cfRule type="cellIs" dxfId="7" priority="1" operator="greaterThanOrEqual">
      <formula>19.5</formula>
    </cfRule>
    <cfRule type="cellIs" dxfId="6" priority="2" operator="lessThan">
      <formula>19.5</formula>
    </cfRule>
  </conditionalFormatting>
  <hyperlinks>
    <hyperlink ref="I16" r:id="rId1" xr:uid="{E54D47A1-B2C0-4129-9FCD-B3B36BDE815A}"/>
    <hyperlink ref="B4" r:id="rId2" xr:uid="{546ABB94-B3B6-45CB-AB58-37E8C47192FA}"/>
  </hyperlinks>
  <pageMargins left="0.7" right="0.7" top="0.75" bottom="0.75" header="0.3" footer="0.3"/>
  <pageSetup paperSize="9" orientation="portrait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3447C-C260-4D0C-81C0-B5D704AD1A2D}">
  <dimension ref="B1:K33"/>
  <sheetViews>
    <sheetView showGridLines="0" workbookViewId="0">
      <selection activeCell="B9" sqref="B9"/>
    </sheetView>
  </sheetViews>
  <sheetFormatPr defaultRowHeight="15" x14ac:dyDescent="0.25"/>
  <cols>
    <col min="2" max="2" width="36.28515625" customWidth="1"/>
    <col min="3" max="3" width="7.7109375" customWidth="1"/>
    <col min="4" max="4" width="30.85546875" customWidth="1"/>
    <col min="5" max="5" width="19.85546875" customWidth="1"/>
    <col min="6" max="6" width="25.28515625" customWidth="1"/>
    <col min="7" max="9" width="8" customWidth="1"/>
    <col min="10" max="10" width="14.140625" customWidth="1"/>
    <col min="11" max="11" width="13.85546875" customWidth="1"/>
  </cols>
  <sheetData>
    <row r="1" spans="2:11" ht="31.5" x14ac:dyDescent="0.5">
      <c r="B1" s="27" t="s">
        <v>41</v>
      </c>
    </row>
    <row r="2" spans="2:11" ht="23.25" x14ac:dyDescent="0.35">
      <c r="B2" s="20" t="s">
        <v>42</v>
      </c>
    </row>
    <row r="3" spans="2:11" ht="23.25" x14ac:dyDescent="0.35">
      <c r="B3" s="19" t="s">
        <v>43</v>
      </c>
    </row>
    <row r="4" spans="2:11" x14ac:dyDescent="0.25">
      <c r="B4" s="12" t="s">
        <v>44</v>
      </c>
    </row>
    <row r="5" spans="2:11" ht="31.5" x14ac:dyDescent="0.5">
      <c r="B5" s="26" t="s">
        <v>4</v>
      </c>
    </row>
    <row r="7" spans="2:11" ht="104.25" customHeight="1" x14ac:dyDescent="0.25">
      <c r="B7" s="131" t="s">
        <v>38</v>
      </c>
      <c r="C7" s="38"/>
      <c r="D7" s="22" t="s">
        <v>45</v>
      </c>
      <c r="E7" s="17" t="s">
        <v>33</v>
      </c>
      <c r="F7" s="21" t="s">
        <v>34</v>
      </c>
      <c r="G7" s="4"/>
      <c r="H7" s="4"/>
      <c r="I7" s="4"/>
      <c r="J7" s="165" t="s">
        <v>35</v>
      </c>
      <c r="K7" s="166"/>
    </row>
    <row r="9" spans="2:11" ht="31.5" customHeight="1" x14ac:dyDescent="0.5">
      <c r="B9" s="10"/>
      <c r="C9" s="6" t="s">
        <v>9</v>
      </c>
      <c r="D9" s="9"/>
      <c r="E9" s="23" t="s">
        <v>9</v>
      </c>
      <c r="F9" s="18"/>
      <c r="G9" s="6" t="s">
        <v>9</v>
      </c>
      <c r="H9" s="6"/>
      <c r="I9" s="6"/>
      <c r="J9" s="169"/>
      <c r="K9" s="170"/>
    </row>
    <row r="10" spans="2:11" x14ac:dyDescent="0.25">
      <c r="D10" t="s">
        <v>10</v>
      </c>
    </row>
    <row r="11" spans="2:11" ht="16.5" customHeight="1" x14ac:dyDescent="0.25">
      <c r="B11" s="5" t="s">
        <v>11</v>
      </c>
    </row>
    <row r="12" spans="2:11" ht="16.5" customHeight="1" x14ac:dyDescent="0.25">
      <c r="B12" s="135" t="s">
        <v>13</v>
      </c>
      <c r="F12" s="162" t="s">
        <v>46</v>
      </c>
    </row>
    <row r="13" spans="2:11" ht="16.5" customHeight="1" x14ac:dyDescent="0.25">
      <c r="B13" s="136"/>
      <c r="F13" s="163"/>
    </row>
    <row r="14" spans="2:11" x14ac:dyDescent="0.25">
      <c r="B14" s="136"/>
      <c r="C14" s="3" t="s">
        <v>10</v>
      </c>
      <c r="F14" s="163"/>
    </row>
    <row r="15" spans="2:11" x14ac:dyDescent="0.25">
      <c r="B15" s="136"/>
      <c r="F15" s="164"/>
      <c r="J15" s="43" t="s">
        <v>37</v>
      </c>
    </row>
    <row r="16" spans="2:11" x14ac:dyDescent="0.25">
      <c r="B16" s="136"/>
    </row>
    <row r="17" spans="2:11" ht="29.25" customHeight="1" x14ac:dyDescent="0.35">
      <c r="F17" s="18"/>
      <c r="G17" s="24" t="s">
        <v>9</v>
      </c>
      <c r="H17" s="24"/>
      <c r="I17" s="24"/>
    </row>
    <row r="19" spans="2:11" ht="31.5" x14ac:dyDescent="0.5">
      <c r="B19" s="28" t="s">
        <v>23</v>
      </c>
    </row>
    <row r="21" spans="2:11" ht="105.75" customHeight="1" x14ac:dyDescent="0.25">
      <c r="B21" s="131" t="s">
        <v>38</v>
      </c>
      <c r="D21" s="22" t="s">
        <v>39</v>
      </c>
      <c r="F21" s="21" t="s">
        <v>18</v>
      </c>
      <c r="J21" s="146" t="s">
        <v>40</v>
      </c>
      <c r="K21" s="147"/>
    </row>
    <row r="23" spans="2:11" ht="31.5" x14ac:dyDescent="0.5">
      <c r="B23" s="10"/>
      <c r="C23" s="6" t="s">
        <v>9</v>
      </c>
      <c r="D23" s="9"/>
      <c r="E23" s="6"/>
      <c r="F23" s="18"/>
      <c r="G23" s="6" t="s">
        <v>9</v>
      </c>
      <c r="H23" s="6"/>
      <c r="I23" s="6"/>
      <c r="J23" s="167" t="e">
        <f>(0.2095*F23*B23+D23)/(F23*B23+D23)*100</f>
        <v>#DIV/0!</v>
      </c>
      <c r="K23" s="168" t="e">
        <f t="shared" ref="K23" si="0">(((C14*0.209*G14)+E14)/((C14*G14)+(E14*2)))*100</f>
        <v>#VALUE!</v>
      </c>
    </row>
    <row r="25" spans="2:11" ht="18.75" customHeight="1" x14ac:dyDescent="0.25">
      <c r="B25" s="5" t="s">
        <v>11</v>
      </c>
      <c r="D25" s="155" t="s">
        <v>21</v>
      </c>
      <c r="F25" s="145" t="s">
        <v>22</v>
      </c>
      <c r="G25" s="145"/>
      <c r="H25" s="39"/>
      <c r="I25" s="39"/>
    </row>
    <row r="26" spans="2:11" x14ac:dyDescent="0.25">
      <c r="D26" s="155"/>
      <c r="F26" s="145"/>
      <c r="G26" s="145"/>
      <c r="H26" s="39"/>
      <c r="I26" s="39"/>
    </row>
    <row r="27" spans="2:11" x14ac:dyDescent="0.25">
      <c r="D27" s="155"/>
      <c r="F27" s="145"/>
      <c r="G27" s="145"/>
      <c r="H27" s="39"/>
      <c r="I27" s="39"/>
    </row>
    <row r="28" spans="2:11" x14ac:dyDescent="0.25">
      <c r="D28" s="155"/>
      <c r="F28" s="145"/>
      <c r="G28" s="145"/>
      <c r="H28" s="39"/>
      <c r="I28" s="39"/>
    </row>
    <row r="29" spans="2:11" x14ac:dyDescent="0.25">
      <c r="D29" s="155"/>
      <c r="F29" s="145"/>
      <c r="G29" s="145"/>
      <c r="H29" s="39"/>
      <c r="I29" s="39"/>
    </row>
    <row r="30" spans="2:11" x14ac:dyDescent="0.25">
      <c r="D30" s="155"/>
      <c r="F30" s="145"/>
      <c r="G30" s="145"/>
      <c r="H30" s="39"/>
      <c r="I30" s="39"/>
    </row>
    <row r="31" spans="2:11" x14ac:dyDescent="0.25">
      <c r="D31" s="155"/>
    </row>
    <row r="32" spans="2:11" x14ac:dyDescent="0.25">
      <c r="B32" s="52" t="s">
        <v>10</v>
      </c>
      <c r="J32" s="30" t="s">
        <v>10</v>
      </c>
    </row>
    <row r="33" spans="2:2" x14ac:dyDescent="0.25">
      <c r="B33" s="52" t="s">
        <v>10</v>
      </c>
    </row>
  </sheetData>
  <sheetProtection selectLockedCells="1"/>
  <mergeCells count="8">
    <mergeCell ref="B12:B16"/>
    <mergeCell ref="F12:F15"/>
    <mergeCell ref="J7:K7"/>
    <mergeCell ref="F25:G30"/>
    <mergeCell ref="J21:K21"/>
    <mergeCell ref="J23:K23"/>
    <mergeCell ref="J9:K9"/>
    <mergeCell ref="D25:D31"/>
  </mergeCells>
  <conditionalFormatting sqref="J9">
    <cfRule type="cellIs" dxfId="5" priority="3" operator="greaterThanOrEqual">
      <formula>23.5</formula>
    </cfRule>
    <cfRule type="containsErrors" dxfId="4" priority="5">
      <formula>ISERROR(J9)</formula>
    </cfRule>
  </conditionalFormatting>
  <conditionalFormatting sqref="J23:K23">
    <cfRule type="cellIs" dxfId="3" priority="1" operator="greaterThan">
      <formula>23.5</formula>
    </cfRule>
    <cfRule type="containsErrors" dxfId="2" priority="2">
      <formula>ISERROR(J23)</formula>
    </cfRule>
  </conditionalFormatting>
  <hyperlinks>
    <hyperlink ref="B4" r:id="rId1" xr:uid="{BE9602C6-5CB6-49F4-B68F-77E6360662DC}"/>
    <hyperlink ref="J15" r:id="rId2" xr:uid="{6AC0FFE4-34A9-4DEE-A71E-BBCC7E12D574}"/>
  </hyperlinks>
  <pageMargins left="0.7" right="0.7" top="0.75" bottom="0.75" header="0.3" footer="0.3"/>
  <pageSetup paperSize="9" orientation="portrait" r:id="rId3"/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747EA-563F-4A8E-9A7F-8BCE2579F8CB}">
  <dimension ref="B1:O15"/>
  <sheetViews>
    <sheetView showGridLines="0" workbookViewId="0">
      <selection activeCell="I18" sqref="I18"/>
    </sheetView>
  </sheetViews>
  <sheetFormatPr defaultRowHeight="15" x14ac:dyDescent="0.25"/>
  <cols>
    <col min="2" max="2" width="36.28515625" customWidth="1"/>
    <col min="3" max="3" width="7.7109375" customWidth="1"/>
    <col min="4" max="4" width="21.28515625" customWidth="1"/>
    <col min="5" max="5" width="8" customWidth="1"/>
    <col min="6" max="6" width="21.28515625" customWidth="1"/>
    <col min="7" max="7" width="8.42578125" customWidth="1"/>
    <col min="8" max="8" width="24.5703125" customWidth="1"/>
  </cols>
  <sheetData>
    <row r="1" spans="2:15" ht="31.5" x14ac:dyDescent="0.5">
      <c r="B1" s="27" t="s">
        <v>47</v>
      </c>
    </row>
    <row r="2" spans="2:15" ht="23.25" x14ac:dyDescent="0.35">
      <c r="B2" s="20" t="s">
        <v>48</v>
      </c>
    </row>
    <row r="3" spans="2:15" ht="23.25" x14ac:dyDescent="0.35">
      <c r="B3" s="19" t="s">
        <v>49</v>
      </c>
    </row>
    <row r="4" spans="2:15" x14ac:dyDescent="0.25">
      <c r="B4" s="12" t="s">
        <v>30</v>
      </c>
    </row>
    <row r="6" spans="2:15" ht="105.75" customHeight="1" x14ac:dyDescent="0.25">
      <c r="B6" s="131" t="s">
        <v>38</v>
      </c>
      <c r="C6" s="38"/>
      <c r="D6" s="22" t="s">
        <v>50</v>
      </c>
      <c r="E6" s="4"/>
      <c r="F6" s="42" t="s">
        <v>51</v>
      </c>
      <c r="H6" s="40" t="s">
        <v>35</v>
      </c>
    </row>
    <row r="8" spans="2:15" ht="24.75" customHeight="1" x14ac:dyDescent="0.3">
      <c r="B8" s="10">
        <v>300</v>
      </c>
      <c r="C8" s="6" t="s">
        <v>9</v>
      </c>
      <c r="D8" s="9">
        <v>25</v>
      </c>
      <c r="E8" s="6" t="s">
        <v>9</v>
      </c>
      <c r="F8" s="11">
        <v>694</v>
      </c>
      <c r="G8" s="6"/>
      <c r="H8" s="171">
        <f xml:space="preserve"> (B8-(D8*F8)/1000)*0.2095/B8*100</f>
        <v>19.738391666666665</v>
      </c>
    </row>
    <row r="9" spans="2:15" x14ac:dyDescent="0.25">
      <c r="D9" t="s">
        <v>10</v>
      </c>
      <c r="F9" t="s">
        <v>10</v>
      </c>
      <c r="H9" s="172"/>
    </row>
    <row r="10" spans="2:15" ht="16.5" customHeight="1" x14ac:dyDescent="0.25">
      <c r="B10" s="5" t="s">
        <v>11</v>
      </c>
      <c r="H10" s="137"/>
      <c r="I10" s="138"/>
    </row>
    <row r="11" spans="2:15" ht="16.5" customHeight="1" x14ac:dyDescent="0.25">
      <c r="B11" s="135" t="s">
        <v>13</v>
      </c>
      <c r="H11" s="37"/>
      <c r="I11" s="38"/>
    </row>
    <row r="12" spans="2:15" ht="16.5" customHeight="1" x14ac:dyDescent="0.25">
      <c r="B12" s="136"/>
      <c r="H12" s="37"/>
      <c r="I12" s="38"/>
    </row>
    <row r="13" spans="2:15" x14ac:dyDescent="0.25">
      <c r="B13" s="136"/>
      <c r="C13" s="3"/>
      <c r="G13" s="3"/>
      <c r="I13" s="2"/>
      <c r="J13" s="2"/>
      <c r="K13" s="2"/>
      <c r="L13" s="2"/>
      <c r="M13" s="2"/>
      <c r="N13" s="2"/>
      <c r="O13" s="2"/>
    </row>
    <row r="14" spans="2:15" x14ac:dyDescent="0.25">
      <c r="B14" s="136"/>
      <c r="C14" s="3"/>
      <c r="H14" s="43" t="s">
        <v>37</v>
      </c>
    </row>
    <row r="15" spans="2:15" x14ac:dyDescent="0.25">
      <c r="B15" s="136"/>
    </row>
  </sheetData>
  <sheetProtection selectLockedCells="1"/>
  <mergeCells count="3">
    <mergeCell ref="H8:H9"/>
    <mergeCell ref="H10:I10"/>
    <mergeCell ref="B11:B15"/>
  </mergeCells>
  <conditionalFormatting sqref="H8:H9">
    <cfRule type="cellIs" dxfId="1" priority="1" operator="lessThan">
      <formula>19.5</formula>
    </cfRule>
    <cfRule type="containsErrors" dxfId="0" priority="2">
      <formula>ISERROR(H8)</formula>
    </cfRule>
  </conditionalFormatting>
  <hyperlinks>
    <hyperlink ref="B4" r:id="rId1" xr:uid="{DE0F9495-66C9-4D55-B065-AA2D54F72A99}"/>
    <hyperlink ref="H14" r:id="rId2" xr:uid="{F0AF06F9-72F6-472E-82B9-488404924302}"/>
  </hyperlinks>
  <pageMargins left="0.7" right="0.7" top="0.75" bottom="0.75" header="0.3" footer="0.3"/>
  <pageSetup paperSize="9" orientation="portrait" r:id="rId3"/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078C-7FA2-4424-BBC2-85CC344BF7AD}">
  <dimension ref="A1:AJ348"/>
  <sheetViews>
    <sheetView workbookViewId="0">
      <pane ySplit="1" topLeftCell="A224" activePane="bottomLeft" state="frozen"/>
      <selection pane="bottomLeft" activeCell="B230" sqref="B230"/>
    </sheetView>
  </sheetViews>
  <sheetFormatPr defaultColWidth="17.7109375" defaultRowHeight="15" x14ac:dyDescent="0.25"/>
  <cols>
    <col min="1" max="2" width="17.7109375" style="99"/>
    <col min="3" max="3" width="29.85546875" style="99" customWidth="1"/>
    <col min="4" max="4" width="31.28515625" style="99" customWidth="1"/>
    <col min="5" max="5" width="17.7109375" style="99"/>
    <col min="6" max="24" width="17.7109375" style="99" customWidth="1"/>
    <col min="25" max="25" width="16.42578125" style="99" customWidth="1"/>
    <col min="26" max="27" width="17.7109375" style="99" customWidth="1"/>
    <col min="28" max="30" width="17.7109375" style="98" customWidth="1"/>
    <col min="31" max="31" width="24.85546875" style="99" customWidth="1"/>
    <col min="32" max="16384" width="17.7109375" style="98"/>
  </cols>
  <sheetData>
    <row r="1" spans="1:36" ht="99.75" customHeight="1" x14ac:dyDescent="0.25">
      <c r="A1" s="130" t="s">
        <v>52</v>
      </c>
      <c r="B1" s="130" t="s">
        <v>53</v>
      </c>
      <c r="C1" s="130" t="s">
        <v>54</v>
      </c>
      <c r="D1" s="130" t="s">
        <v>55</v>
      </c>
      <c r="E1" s="130" t="s">
        <v>56</v>
      </c>
      <c r="F1" s="130" t="s">
        <v>57</v>
      </c>
      <c r="G1" s="129" t="s">
        <v>58</v>
      </c>
      <c r="H1" s="129" t="s">
        <v>59</v>
      </c>
      <c r="I1" s="128" t="s">
        <v>60</v>
      </c>
      <c r="J1" s="128" t="s">
        <v>61</v>
      </c>
      <c r="K1" s="128" t="s">
        <v>62</v>
      </c>
      <c r="L1" s="128" t="s">
        <v>63</v>
      </c>
      <c r="M1" s="127" t="s">
        <v>64</v>
      </c>
      <c r="N1" s="127" t="s">
        <v>65</v>
      </c>
      <c r="O1" s="127" t="s">
        <v>66</v>
      </c>
      <c r="P1" s="126" t="s">
        <v>67</v>
      </c>
      <c r="Q1" s="126" t="s">
        <v>68</v>
      </c>
      <c r="R1" s="126" t="s">
        <v>69</v>
      </c>
      <c r="S1" s="126" t="s">
        <v>70</v>
      </c>
      <c r="T1" s="125" t="s">
        <v>71</v>
      </c>
      <c r="U1" s="125" t="s">
        <v>72</v>
      </c>
      <c r="V1" s="125" t="s">
        <v>73</v>
      </c>
      <c r="W1" s="125" t="s">
        <v>74</v>
      </c>
      <c r="X1" s="124" t="s">
        <v>75</v>
      </c>
      <c r="Y1" s="124" t="s">
        <v>76</v>
      </c>
      <c r="Z1" s="124" t="s">
        <v>77</v>
      </c>
      <c r="AA1" s="124" t="s">
        <v>78</v>
      </c>
      <c r="AB1" s="123" t="s">
        <v>79</v>
      </c>
      <c r="AC1" s="122" t="s">
        <v>80</v>
      </c>
      <c r="AD1" s="100" t="s">
        <v>81</v>
      </c>
      <c r="AE1" s="123" t="s">
        <v>82</v>
      </c>
    </row>
    <row r="2" spans="1:36" ht="30" customHeight="1" x14ac:dyDescent="0.25">
      <c r="A2" s="110" t="s">
        <v>83</v>
      </c>
      <c r="B2" s="109"/>
      <c r="C2" s="109"/>
      <c r="D2" s="109"/>
      <c r="E2" s="109" t="s">
        <v>84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8"/>
      <c r="AC2" s="108"/>
      <c r="AD2" s="107"/>
      <c r="AE2" s="109"/>
    </row>
    <row r="3" spans="1:36" x14ac:dyDescent="0.25">
      <c r="A3" s="104" t="s">
        <v>85</v>
      </c>
      <c r="B3" s="104">
        <v>272.62</v>
      </c>
      <c r="C3" s="104" t="s">
        <v>86</v>
      </c>
      <c r="D3" s="102">
        <v>10</v>
      </c>
      <c r="E3" s="102">
        <v>4</v>
      </c>
      <c r="F3" s="102">
        <v>2.5</v>
      </c>
      <c r="G3" s="102">
        <v>10</v>
      </c>
      <c r="H3" s="102">
        <v>20.13</v>
      </c>
      <c r="I3" s="102">
        <v>20.13</v>
      </c>
      <c r="J3" s="102">
        <v>20.81</v>
      </c>
      <c r="K3" s="102">
        <v>1472.15</v>
      </c>
      <c r="L3" s="102">
        <v>3925.73</v>
      </c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 t="s">
        <v>87</v>
      </c>
      <c r="Y3" s="102" t="s">
        <v>88</v>
      </c>
      <c r="Z3" s="102">
        <v>19.5</v>
      </c>
      <c r="AA3" s="102">
        <v>17</v>
      </c>
      <c r="AB3" s="101" t="s">
        <v>87</v>
      </c>
      <c r="AC3" s="101" t="s">
        <v>87</v>
      </c>
      <c r="AD3" s="100"/>
      <c r="AE3" s="102" t="s">
        <v>87</v>
      </c>
      <c r="AF3" s="175" t="s">
        <v>89</v>
      </c>
      <c r="AG3" s="176"/>
      <c r="AH3" s="176"/>
      <c r="AI3" s="176"/>
      <c r="AJ3" s="176"/>
    </row>
    <row r="4" spans="1:36" x14ac:dyDescent="0.25">
      <c r="A4" s="104" t="s">
        <v>85</v>
      </c>
      <c r="B4" s="104">
        <v>272.62</v>
      </c>
      <c r="C4" s="104" t="s">
        <v>90</v>
      </c>
      <c r="D4" s="102">
        <v>15</v>
      </c>
      <c r="E4" s="102">
        <v>4</v>
      </c>
      <c r="F4" s="102">
        <v>3.75</v>
      </c>
      <c r="G4" s="102">
        <v>45</v>
      </c>
      <c r="H4" s="102">
        <v>17.45</v>
      </c>
      <c r="I4" s="102">
        <v>19.75</v>
      </c>
      <c r="J4" s="102">
        <v>20.72</v>
      </c>
      <c r="K4" s="102">
        <v>981.43</v>
      </c>
      <c r="L4" s="102">
        <v>2617.15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 t="s">
        <v>87</v>
      </c>
      <c r="Y4" s="102" t="s">
        <v>88</v>
      </c>
      <c r="Z4" s="102">
        <v>19.5</v>
      </c>
      <c r="AA4" s="102">
        <v>17</v>
      </c>
      <c r="AB4" s="101" t="s">
        <v>87</v>
      </c>
      <c r="AC4" s="101" t="s">
        <v>87</v>
      </c>
      <c r="AD4" s="100"/>
      <c r="AE4" s="102" t="s">
        <v>87</v>
      </c>
      <c r="AF4" s="176"/>
      <c r="AG4" s="176"/>
      <c r="AH4" s="176"/>
      <c r="AI4" s="176"/>
      <c r="AJ4" s="176"/>
    </row>
    <row r="5" spans="1:36" x14ac:dyDescent="0.25">
      <c r="A5" s="104" t="s">
        <v>85</v>
      </c>
      <c r="B5" s="104">
        <v>272.62</v>
      </c>
      <c r="C5" s="121" t="s">
        <v>91</v>
      </c>
      <c r="D5" s="102">
        <v>0.5</v>
      </c>
      <c r="E5" s="102">
        <v>4</v>
      </c>
      <c r="F5" s="102">
        <v>0.13</v>
      </c>
      <c r="G5" s="102">
        <v>10</v>
      </c>
      <c r="H5" s="102">
        <v>24.62</v>
      </c>
      <c r="I5" s="102">
        <v>20.170000000000002</v>
      </c>
      <c r="J5" s="102">
        <v>20.99</v>
      </c>
      <c r="K5" s="102">
        <v>29442.959999999999</v>
      </c>
      <c r="L5" s="102">
        <v>78514.559999999998</v>
      </c>
      <c r="M5" s="102">
        <v>21.13</v>
      </c>
      <c r="N5" s="102">
        <v>20.99</v>
      </c>
      <c r="O5" s="102">
        <v>40238.71</v>
      </c>
      <c r="P5" s="102"/>
      <c r="Q5" s="102"/>
      <c r="R5" s="102"/>
      <c r="S5" s="102"/>
      <c r="T5" s="102"/>
      <c r="U5" s="102"/>
      <c r="V5" s="102"/>
      <c r="W5" s="102"/>
      <c r="X5" s="102" t="s">
        <v>87</v>
      </c>
      <c r="Y5" s="102" t="s">
        <v>88</v>
      </c>
      <c r="Z5" s="102">
        <v>19.5</v>
      </c>
      <c r="AA5" s="102">
        <v>17</v>
      </c>
      <c r="AB5" s="101" t="s">
        <v>87</v>
      </c>
      <c r="AC5" s="101" t="s">
        <v>87</v>
      </c>
      <c r="AD5" s="100"/>
      <c r="AE5" s="102" t="s">
        <v>87</v>
      </c>
      <c r="AF5" s="176"/>
      <c r="AG5" s="176"/>
      <c r="AH5" s="176"/>
      <c r="AI5" s="176"/>
      <c r="AJ5" s="176"/>
    </row>
    <row r="6" spans="1:36" x14ac:dyDescent="0.25">
      <c r="A6" s="104" t="s">
        <v>85</v>
      </c>
      <c r="B6" s="104">
        <v>272.62</v>
      </c>
      <c r="C6" s="121" t="s">
        <v>92</v>
      </c>
      <c r="D6" s="102">
        <v>0.5</v>
      </c>
      <c r="E6" s="102">
        <v>4</v>
      </c>
      <c r="F6" s="102">
        <v>0.13</v>
      </c>
      <c r="G6" s="102">
        <v>0.5</v>
      </c>
      <c r="H6" s="102">
        <v>0.18</v>
      </c>
      <c r="I6" s="102">
        <v>20.170000000000002</v>
      </c>
      <c r="J6" s="102">
        <v>20.99</v>
      </c>
      <c r="K6" s="102">
        <v>29442.959999999999</v>
      </c>
      <c r="L6" s="102">
        <v>78514.559999999998</v>
      </c>
      <c r="M6" s="102"/>
      <c r="N6" s="102"/>
      <c r="O6" s="102"/>
      <c r="P6" s="102">
        <v>0.18</v>
      </c>
      <c r="Q6" s="102">
        <v>0.05</v>
      </c>
      <c r="R6" s="102">
        <v>15702.91</v>
      </c>
      <c r="S6" s="102">
        <v>31405.82</v>
      </c>
      <c r="T6" s="102"/>
      <c r="U6" s="102"/>
      <c r="V6" s="102"/>
      <c r="W6" s="102"/>
      <c r="X6" s="102" t="s">
        <v>87</v>
      </c>
      <c r="Y6" s="102" t="s">
        <v>88</v>
      </c>
      <c r="Z6" s="102">
        <v>19.5</v>
      </c>
      <c r="AA6" s="102">
        <v>17</v>
      </c>
      <c r="AB6" s="101" t="s">
        <v>87</v>
      </c>
      <c r="AC6" s="101" t="s">
        <v>87</v>
      </c>
      <c r="AD6" s="100"/>
      <c r="AE6" s="102" t="s">
        <v>87</v>
      </c>
      <c r="AF6" s="176"/>
      <c r="AG6" s="176"/>
      <c r="AH6" s="176"/>
      <c r="AI6" s="176"/>
      <c r="AJ6" s="176"/>
    </row>
    <row r="7" spans="1:36" x14ac:dyDescent="0.25">
      <c r="A7" s="104" t="s">
        <v>85</v>
      </c>
      <c r="B7" s="104">
        <v>272.62</v>
      </c>
      <c r="C7" s="121" t="s">
        <v>93</v>
      </c>
      <c r="D7" s="102">
        <v>18.5</v>
      </c>
      <c r="E7" s="102">
        <v>4</v>
      </c>
      <c r="F7" s="102">
        <v>4.63</v>
      </c>
      <c r="G7" s="102">
        <v>18.5</v>
      </c>
      <c r="H7" s="102">
        <v>6.79</v>
      </c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5">
        <v>6.79</v>
      </c>
      <c r="U7" s="105">
        <v>1.67</v>
      </c>
      <c r="V7" s="102">
        <v>212.2</v>
      </c>
      <c r="W7" s="102">
        <v>424.4</v>
      </c>
      <c r="X7" s="102" t="s">
        <v>87</v>
      </c>
      <c r="Y7" s="102" t="s">
        <v>94</v>
      </c>
      <c r="Z7" s="102">
        <v>0.5</v>
      </c>
      <c r="AA7" s="102">
        <v>1.5</v>
      </c>
      <c r="AB7" s="106" t="s">
        <v>95</v>
      </c>
      <c r="AC7" s="101" t="s">
        <v>95</v>
      </c>
      <c r="AD7" s="100" t="s">
        <v>96</v>
      </c>
      <c r="AE7" s="102" t="s">
        <v>95</v>
      </c>
      <c r="AF7" s="176"/>
      <c r="AG7" s="176"/>
      <c r="AH7" s="176"/>
      <c r="AI7" s="176"/>
      <c r="AJ7" s="176"/>
    </row>
    <row r="8" spans="1:36" x14ac:dyDescent="0.25">
      <c r="A8" s="104" t="s">
        <v>85</v>
      </c>
      <c r="B8" s="104">
        <v>272.62</v>
      </c>
      <c r="C8" s="121" t="s">
        <v>97</v>
      </c>
      <c r="D8" s="102">
        <v>2</v>
      </c>
      <c r="E8" s="102">
        <v>4</v>
      </c>
      <c r="F8" s="102">
        <v>0.5</v>
      </c>
      <c r="G8" s="102">
        <v>2</v>
      </c>
      <c r="H8" s="102">
        <v>0.73</v>
      </c>
      <c r="I8" s="102">
        <v>20.29</v>
      </c>
      <c r="J8" s="102">
        <v>20.96</v>
      </c>
      <c r="K8" s="102">
        <v>7360.74</v>
      </c>
      <c r="L8" s="102"/>
      <c r="M8" s="102"/>
      <c r="N8" s="102"/>
      <c r="O8" s="102"/>
      <c r="P8" s="102">
        <v>0.73</v>
      </c>
      <c r="Q8" s="102">
        <v>0.18</v>
      </c>
      <c r="R8" s="102">
        <v>3925.73</v>
      </c>
      <c r="S8" s="102">
        <v>7851.46</v>
      </c>
      <c r="T8" s="105">
        <v>0.73</v>
      </c>
      <c r="U8" s="102">
        <v>0.18</v>
      </c>
      <c r="V8" s="102">
        <v>1962.86</v>
      </c>
      <c r="W8" s="102">
        <v>3925.73</v>
      </c>
      <c r="X8" s="102" t="s">
        <v>95</v>
      </c>
      <c r="Y8" s="102" t="s">
        <v>94</v>
      </c>
      <c r="Z8" s="102">
        <v>2E-3</v>
      </c>
      <c r="AA8" s="102">
        <v>0.01</v>
      </c>
      <c r="AB8" s="101" t="s">
        <v>98</v>
      </c>
      <c r="AC8" s="101" t="s">
        <v>87</v>
      </c>
      <c r="AD8" s="100"/>
      <c r="AE8" s="102" t="s">
        <v>95</v>
      </c>
      <c r="AF8" s="176"/>
      <c r="AG8" s="176"/>
      <c r="AH8" s="176"/>
      <c r="AI8" s="176"/>
      <c r="AJ8" s="176"/>
    </row>
    <row r="9" spans="1:36" ht="30" x14ac:dyDescent="0.25">
      <c r="A9" s="104" t="s">
        <v>85</v>
      </c>
      <c r="B9" s="104">
        <v>272.62</v>
      </c>
      <c r="C9" s="121" t="s">
        <v>99</v>
      </c>
      <c r="D9" s="102">
        <v>0.4</v>
      </c>
      <c r="E9" s="102">
        <v>4</v>
      </c>
      <c r="F9" s="102">
        <v>0.1</v>
      </c>
      <c r="G9" s="102">
        <v>0.4</v>
      </c>
      <c r="H9" s="102">
        <v>0.15</v>
      </c>
      <c r="I9" s="102"/>
      <c r="J9" s="102"/>
      <c r="K9" s="102"/>
      <c r="L9" s="102"/>
      <c r="M9" s="102"/>
      <c r="N9" s="102"/>
      <c r="O9" s="102"/>
      <c r="P9" s="102">
        <v>0.15</v>
      </c>
      <c r="Q9" s="102">
        <v>0.04</v>
      </c>
      <c r="R9" s="102">
        <v>19628.64</v>
      </c>
      <c r="S9" s="102">
        <v>39257.279999999999</v>
      </c>
      <c r="T9" s="102"/>
      <c r="U9" s="102"/>
      <c r="V9" s="102"/>
      <c r="W9" s="102"/>
      <c r="X9" s="102" t="s">
        <v>87</v>
      </c>
      <c r="Y9" s="102" t="s">
        <v>100</v>
      </c>
      <c r="Z9" s="102">
        <v>0.55000000000000004</v>
      </c>
      <c r="AA9" s="102">
        <v>1.1000000000000001</v>
      </c>
      <c r="AB9" s="101" t="s">
        <v>87</v>
      </c>
      <c r="AC9" s="101" t="s">
        <v>87</v>
      </c>
      <c r="AD9" s="100"/>
      <c r="AE9" s="102" t="s">
        <v>87</v>
      </c>
      <c r="AF9" s="176"/>
      <c r="AG9" s="176"/>
      <c r="AH9" s="176"/>
      <c r="AI9" s="176"/>
      <c r="AJ9" s="176"/>
    </row>
    <row r="10" spans="1:36" x14ac:dyDescent="0.25">
      <c r="A10" s="104" t="s">
        <v>85</v>
      </c>
      <c r="B10" s="104">
        <v>272.62</v>
      </c>
      <c r="C10" s="104" t="s">
        <v>93</v>
      </c>
      <c r="D10" s="102">
        <v>10</v>
      </c>
      <c r="E10" s="102">
        <v>4</v>
      </c>
      <c r="F10" s="102">
        <v>2.5</v>
      </c>
      <c r="G10" s="102">
        <v>10</v>
      </c>
      <c r="H10" s="102">
        <v>3.67</v>
      </c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5">
        <v>3.67</v>
      </c>
      <c r="U10" s="102">
        <v>0.91</v>
      </c>
      <c r="V10" s="102">
        <v>392.57</v>
      </c>
      <c r="W10" s="102">
        <v>785.15</v>
      </c>
      <c r="X10" s="102" t="s">
        <v>87</v>
      </c>
      <c r="Y10" s="102" t="s">
        <v>94</v>
      </c>
      <c r="Z10" s="102">
        <v>0.5</v>
      </c>
      <c r="AA10" s="102">
        <v>1.5</v>
      </c>
      <c r="AB10" s="106" t="s">
        <v>95</v>
      </c>
      <c r="AC10" s="101" t="s">
        <v>87</v>
      </c>
      <c r="AD10" s="100"/>
      <c r="AE10" s="102" t="s">
        <v>95</v>
      </c>
      <c r="AF10" s="176"/>
      <c r="AG10" s="176"/>
      <c r="AH10" s="176"/>
      <c r="AI10" s="176"/>
      <c r="AJ10" s="176"/>
    </row>
    <row r="11" spans="1:36" x14ac:dyDescent="0.25">
      <c r="A11" s="104" t="s">
        <v>85</v>
      </c>
      <c r="B11" s="104">
        <v>272.62</v>
      </c>
      <c r="C11" s="104" t="s">
        <v>86</v>
      </c>
      <c r="D11" s="102">
        <v>2</v>
      </c>
      <c r="E11" s="102">
        <v>4</v>
      </c>
      <c r="F11" s="102">
        <v>0.5</v>
      </c>
      <c r="G11" s="102">
        <v>2</v>
      </c>
      <c r="H11" s="102">
        <v>20.75</v>
      </c>
      <c r="I11" s="102">
        <v>20.75</v>
      </c>
      <c r="J11" s="102">
        <v>20.96</v>
      </c>
      <c r="K11" s="102">
        <v>7360.74</v>
      </c>
      <c r="L11" s="102">
        <v>19628.64</v>
      </c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 t="s">
        <v>87</v>
      </c>
      <c r="Y11" s="102" t="s">
        <v>88</v>
      </c>
      <c r="Z11" s="102">
        <v>19.5</v>
      </c>
      <c r="AA11" s="102">
        <v>17</v>
      </c>
      <c r="AB11" s="101" t="s">
        <v>87</v>
      </c>
      <c r="AC11" s="101" t="s">
        <v>87</v>
      </c>
      <c r="AD11" s="100"/>
      <c r="AE11" s="102" t="s">
        <v>87</v>
      </c>
      <c r="AF11" s="176"/>
      <c r="AG11" s="176"/>
      <c r="AH11" s="176"/>
      <c r="AI11" s="176"/>
      <c r="AJ11" s="176"/>
    </row>
    <row r="12" spans="1:36" x14ac:dyDescent="0.25">
      <c r="A12" s="104" t="s">
        <v>85</v>
      </c>
      <c r="B12" s="104">
        <v>272.62</v>
      </c>
      <c r="C12" s="104" t="s">
        <v>101</v>
      </c>
      <c r="D12" s="102">
        <v>17</v>
      </c>
      <c r="E12" s="102">
        <v>4</v>
      </c>
      <c r="F12" s="102">
        <v>4.25</v>
      </c>
      <c r="G12" s="102">
        <v>17</v>
      </c>
      <c r="H12" s="102">
        <v>19.600000000000001</v>
      </c>
      <c r="I12" s="102">
        <v>19.600000000000001</v>
      </c>
      <c r="J12" s="102">
        <v>20.68</v>
      </c>
      <c r="K12" s="102">
        <v>865.97</v>
      </c>
      <c r="L12" s="102">
        <v>2309.25</v>
      </c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 t="s">
        <v>87</v>
      </c>
      <c r="Y12" s="102" t="s">
        <v>88</v>
      </c>
      <c r="Z12" s="102">
        <v>19.5</v>
      </c>
      <c r="AA12" s="102">
        <v>17</v>
      </c>
      <c r="AB12" s="101" t="s">
        <v>87</v>
      </c>
      <c r="AC12" s="101" t="s">
        <v>87</v>
      </c>
      <c r="AD12" s="100"/>
      <c r="AE12" s="102" t="s">
        <v>87</v>
      </c>
      <c r="AF12" s="176"/>
      <c r="AG12" s="176"/>
      <c r="AH12" s="176"/>
      <c r="AI12" s="176"/>
      <c r="AJ12" s="176"/>
    </row>
    <row r="13" spans="1:36" ht="30" x14ac:dyDescent="0.25">
      <c r="A13" s="104" t="s">
        <v>85</v>
      </c>
      <c r="B13" s="104">
        <v>272.62</v>
      </c>
      <c r="C13" s="104" t="s">
        <v>102</v>
      </c>
      <c r="D13" s="102">
        <v>7.21</v>
      </c>
      <c r="E13" s="102">
        <v>4</v>
      </c>
      <c r="F13" s="102">
        <v>1.8</v>
      </c>
      <c r="G13" s="102">
        <v>7.21</v>
      </c>
      <c r="H13" s="102">
        <v>2.64</v>
      </c>
      <c r="I13" s="102"/>
      <c r="J13" s="102"/>
      <c r="K13" s="102"/>
      <c r="L13" s="102"/>
      <c r="M13" s="102"/>
      <c r="N13" s="102"/>
      <c r="O13" s="102"/>
      <c r="P13" s="113">
        <v>2.64</v>
      </c>
      <c r="Q13" s="102">
        <v>0.66</v>
      </c>
      <c r="R13" s="102">
        <v>1088.97</v>
      </c>
      <c r="S13" s="102">
        <v>2177.94</v>
      </c>
      <c r="T13" s="102"/>
      <c r="U13" s="102"/>
      <c r="V13" s="102"/>
      <c r="W13" s="102"/>
      <c r="X13" s="102" t="s">
        <v>87</v>
      </c>
      <c r="Y13" s="102" t="s">
        <v>100</v>
      </c>
      <c r="Z13" s="102">
        <v>0.8</v>
      </c>
      <c r="AA13" s="102">
        <v>1.6</v>
      </c>
      <c r="AB13" s="106" t="s">
        <v>95</v>
      </c>
      <c r="AC13" s="101" t="s">
        <v>87</v>
      </c>
      <c r="AD13" s="100" t="s">
        <v>103</v>
      </c>
      <c r="AE13" s="102" t="s">
        <v>95</v>
      </c>
      <c r="AF13" s="176"/>
      <c r="AG13" s="176"/>
      <c r="AH13" s="176"/>
      <c r="AI13" s="176"/>
      <c r="AJ13" s="176"/>
    </row>
    <row r="14" spans="1:36" ht="30" x14ac:dyDescent="0.25">
      <c r="A14" s="104" t="s">
        <v>85</v>
      </c>
      <c r="B14" s="104">
        <v>272.62</v>
      </c>
      <c r="C14" s="104" t="s">
        <v>104</v>
      </c>
      <c r="D14" s="102">
        <v>0.2</v>
      </c>
      <c r="E14" s="102">
        <v>4</v>
      </c>
      <c r="F14" s="102">
        <v>0.05</v>
      </c>
      <c r="G14" s="102">
        <v>0.2</v>
      </c>
      <c r="H14" s="102">
        <v>7.0000000000000007E-2</v>
      </c>
      <c r="I14" s="102"/>
      <c r="J14" s="102"/>
      <c r="K14" s="102"/>
      <c r="L14" s="102"/>
      <c r="M14" s="102"/>
      <c r="N14" s="102"/>
      <c r="O14" s="102"/>
      <c r="P14" s="102">
        <v>7.0000000000000007E-2</v>
      </c>
      <c r="Q14" s="102">
        <v>0.02</v>
      </c>
      <c r="R14" s="102">
        <v>39257.279999999999</v>
      </c>
      <c r="S14" s="102">
        <v>78514.559999999998</v>
      </c>
      <c r="T14" s="102"/>
      <c r="U14" s="102"/>
      <c r="V14" s="102"/>
      <c r="W14" s="102"/>
      <c r="X14" s="102" t="s">
        <v>87</v>
      </c>
      <c r="Y14" s="102" t="s">
        <v>100</v>
      </c>
      <c r="Z14" s="102">
        <v>1</v>
      </c>
      <c r="AA14" s="102">
        <v>2</v>
      </c>
      <c r="AB14" s="101" t="s">
        <v>87</v>
      </c>
      <c r="AC14" s="101" t="s">
        <v>87</v>
      </c>
      <c r="AD14" s="100"/>
      <c r="AE14" s="102" t="s">
        <v>87</v>
      </c>
      <c r="AF14" s="176"/>
      <c r="AG14" s="176"/>
      <c r="AH14" s="176"/>
      <c r="AI14" s="176"/>
      <c r="AJ14" s="176"/>
    </row>
    <row r="15" spans="1:36" x14ac:dyDescent="0.25">
      <c r="A15" s="104" t="s">
        <v>85</v>
      </c>
      <c r="B15" s="104">
        <v>272.62</v>
      </c>
      <c r="C15" s="104" t="s">
        <v>105</v>
      </c>
      <c r="D15" s="102">
        <v>1.2E-4</v>
      </c>
      <c r="E15" s="102">
        <v>4</v>
      </c>
      <c r="F15" s="102">
        <v>0</v>
      </c>
      <c r="G15" s="102">
        <v>1.2E-4</v>
      </c>
      <c r="H15" s="102">
        <v>0</v>
      </c>
      <c r="I15" s="102"/>
      <c r="J15" s="102"/>
      <c r="K15" s="102"/>
      <c r="L15" s="102"/>
      <c r="M15" s="102"/>
      <c r="N15" s="102"/>
      <c r="O15" s="102"/>
      <c r="P15" s="102">
        <v>0</v>
      </c>
      <c r="Q15" s="102">
        <v>0</v>
      </c>
      <c r="R15" s="102">
        <v>65428800</v>
      </c>
      <c r="S15" s="102">
        <v>130857600</v>
      </c>
      <c r="T15" s="102">
        <v>0</v>
      </c>
      <c r="U15" s="102">
        <v>0</v>
      </c>
      <c r="V15" s="102">
        <v>32714400</v>
      </c>
      <c r="W15" s="102">
        <v>65428800</v>
      </c>
      <c r="X15" s="102" t="s">
        <v>87</v>
      </c>
      <c r="Y15" s="102" t="s">
        <v>88</v>
      </c>
      <c r="Z15" s="102">
        <v>19.5</v>
      </c>
      <c r="AA15" s="102">
        <v>17</v>
      </c>
      <c r="AB15" s="101" t="s">
        <v>87</v>
      </c>
      <c r="AC15" s="101" t="s">
        <v>87</v>
      </c>
      <c r="AD15" s="100"/>
      <c r="AE15" s="102" t="s">
        <v>87</v>
      </c>
      <c r="AF15" s="176"/>
      <c r="AG15" s="176"/>
      <c r="AH15" s="176"/>
      <c r="AI15" s="176"/>
      <c r="AJ15" s="176"/>
    </row>
    <row r="16" spans="1:36" x14ac:dyDescent="0.25">
      <c r="A16" s="104" t="s">
        <v>85</v>
      </c>
      <c r="B16" s="104">
        <v>272.62</v>
      </c>
      <c r="C16" s="104" t="s">
        <v>106</v>
      </c>
      <c r="D16" s="102">
        <v>0.09</v>
      </c>
      <c r="E16" s="102">
        <v>4</v>
      </c>
      <c r="F16" s="102">
        <v>0.02</v>
      </c>
      <c r="G16" s="102">
        <v>0.09</v>
      </c>
      <c r="H16" s="102">
        <v>0.03</v>
      </c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>
        <v>0.03</v>
      </c>
      <c r="U16" s="102">
        <v>0.01</v>
      </c>
      <c r="V16" s="102">
        <v>43619.199999999997</v>
      </c>
      <c r="W16" s="102">
        <v>87238.399999999994</v>
      </c>
      <c r="X16" s="102" t="s">
        <v>87</v>
      </c>
      <c r="Y16" s="102" t="s">
        <v>94</v>
      </c>
      <c r="Z16" s="102">
        <v>0.5</v>
      </c>
      <c r="AA16" s="102">
        <v>1.5</v>
      </c>
      <c r="AB16" s="101" t="s">
        <v>87</v>
      </c>
      <c r="AC16" s="101" t="s">
        <v>87</v>
      </c>
      <c r="AD16" s="100"/>
      <c r="AE16" s="102" t="s">
        <v>87</v>
      </c>
    </row>
    <row r="17" spans="1:36" x14ac:dyDescent="0.25">
      <c r="A17" s="104" t="s">
        <v>85</v>
      </c>
      <c r="B17" s="104">
        <v>272.62</v>
      </c>
      <c r="C17" s="104" t="s">
        <v>93</v>
      </c>
      <c r="D17" s="102">
        <v>2</v>
      </c>
      <c r="E17" s="102">
        <v>4</v>
      </c>
      <c r="F17" s="102">
        <v>0.5</v>
      </c>
      <c r="G17" s="102">
        <v>2</v>
      </c>
      <c r="H17" s="102">
        <v>0.73</v>
      </c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11">
        <v>0.73</v>
      </c>
      <c r="U17" s="102">
        <v>0.18</v>
      </c>
      <c r="V17" s="102">
        <v>1962.86</v>
      </c>
      <c r="W17" s="102">
        <v>3925.73</v>
      </c>
      <c r="X17" s="102" t="s">
        <v>87</v>
      </c>
      <c r="Y17" s="102" t="s">
        <v>94</v>
      </c>
      <c r="Z17" s="102">
        <v>0.5</v>
      </c>
      <c r="AA17" s="102">
        <v>1.5</v>
      </c>
      <c r="AB17" s="101" t="s">
        <v>87</v>
      </c>
      <c r="AC17" s="101" t="s">
        <v>87</v>
      </c>
      <c r="AD17" s="100"/>
      <c r="AE17" s="102" t="s">
        <v>95</v>
      </c>
    </row>
    <row r="18" spans="1:36" ht="30" x14ac:dyDescent="0.25">
      <c r="A18" s="103" t="s">
        <v>107</v>
      </c>
      <c r="B18" s="103">
        <v>165.9</v>
      </c>
      <c r="C18" s="103" t="s">
        <v>108</v>
      </c>
      <c r="D18" s="102">
        <v>2.2000000000000002</v>
      </c>
      <c r="E18" s="102">
        <v>4</v>
      </c>
      <c r="F18" s="102">
        <v>0.55000000000000004</v>
      </c>
      <c r="G18" s="102">
        <v>2.2000000000000002</v>
      </c>
      <c r="H18" s="102">
        <v>1.33</v>
      </c>
      <c r="I18" s="102"/>
      <c r="J18" s="102"/>
      <c r="K18" s="102"/>
      <c r="L18" s="102"/>
      <c r="M18" s="102"/>
      <c r="N18" s="102"/>
      <c r="O18" s="102"/>
      <c r="P18" s="113">
        <v>1.33</v>
      </c>
      <c r="Q18" s="102">
        <v>0.33</v>
      </c>
      <c r="R18" s="102">
        <v>2171.7800000000002</v>
      </c>
      <c r="S18" s="102">
        <v>4343.5600000000004</v>
      </c>
      <c r="T18" s="102"/>
      <c r="U18" s="102"/>
      <c r="V18" s="102"/>
      <c r="W18" s="102"/>
      <c r="X18" s="102" t="s">
        <v>87</v>
      </c>
      <c r="Y18" s="102" t="s">
        <v>100</v>
      </c>
      <c r="Z18" s="102">
        <v>0.4</v>
      </c>
      <c r="AA18" s="102">
        <v>0.8</v>
      </c>
      <c r="AB18" s="106" t="s">
        <v>95</v>
      </c>
      <c r="AC18" s="101" t="s">
        <v>87</v>
      </c>
      <c r="AD18" s="100" t="s">
        <v>103</v>
      </c>
      <c r="AE18" s="102" t="s">
        <v>95</v>
      </c>
    </row>
    <row r="19" spans="1:36" ht="30" x14ac:dyDescent="0.25">
      <c r="A19" s="103" t="s">
        <v>107</v>
      </c>
      <c r="B19" s="103">
        <v>165.9</v>
      </c>
      <c r="C19" s="103" t="s">
        <v>109</v>
      </c>
      <c r="D19" s="102">
        <v>7.21</v>
      </c>
      <c r="E19" s="102">
        <v>4</v>
      </c>
      <c r="F19" s="102">
        <v>1.8</v>
      </c>
      <c r="G19" s="102">
        <v>7.21</v>
      </c>
      <c r="H19" s="102">
        <v>4.3499999999999996</v>
      </c>
      <c r="I19" s="102"/>
      <c r="J19" s="102"/>
      <c r="K19" s="102"/>
      <c r="L19" s="102"/>
      <c r="M19" s="102"/>
      <c r="N19" s="102"/>
      <c r="O19" s="102"/>
      <c r="P19" s="105">
        <v>4.3499999999999996</v>
      </c>
      <c r="Q19" s="102">
        <v>1.07</v>
      </c>
      <c r="R19" s="102">
        <v>662.68</v>
      </c>
      <c r="S19" s="102">
        <v>1325.36</v>
      </c>
      <c r="T19" s="102"/>
      <c r="U19" s="102"/>
      <c r="V19" s="102"/>
      <c r="W19" s="102"/>
      <c r="X19" s="102" t="s">
        <v>87</v>
      </c>
      <c r="Y19" s="102" t="s">
        <v>100</v>
      </c>
      <c r="Z19" s="102">
        <v>0.8</v>
      </c>
      <c r="AA19" s="102">
        <v>1.6</v>
      </c>
      <c r="AB19" s="106" t="s">
        <v>95</v>
      </c>
      <c r="AC19" s="101" t="s">
        <v>95</v>
      </c>
      <c r="AD19" s="100"/>
      <c r="AE19" s="102" t="s">
        <v>95</v>
      </c>
      <c r="AF19" s="173"/>
      <c r="AG19" s="174"/>
      <c r="AH19" s="174"/>
      <c r="AI19" s="174"/>
      <c r="AJ19" s="174"/>
    </row>
    <row r="20" spans="1:36" ht="30" x14ac:dyDescent="0.25">
      <c r="A20" s="103" t="s">
        <v>107</v>
      </c>
      <c r="B20" s="103">
        <v>165.9</v>
      </c>
      <c r="C20" s="103" t="s">
        <v>110</v>
      </c>
      <c r="D20" s="102">
        <v>10</v>
      </c>
      <c r="E20" s="102">
        <v>4</v>
      </c>
      <c r="F20" s="102">
        <v>2.5</v>
      </c>
      <c r="G20" s="102">
        <v>18</v>
      </c>
      <c r="H20" s="102">
        <v>10.85</v>
      </c>
      <c r="I20" s="102"/>
      <c r="J20" s="102"/>
      <c r="K20" s="102"/>
      <c r="L20" s="102"/>
      <c r="M20" s="102"/>
      <c r="N20" s="102"/>
      <c r="O20" s="102"/>
      <c r="P20" s="105">
        <v>6.03</v>
      </c>
      <c r="Q20" s="102">
        <v>1.48</v>
      </c>
      <c r="R20" s="102">
        <v>477.79</v>
      </c>
      <c r="S20" s="102">
        <v>955.58</v>
      </c>
      <c r="T20" s="105">
        <v>6.03</v>
      </c>
      <c r="U20" s="102">
        <v>1.48</v>
      </c>
      <c r="V20" s="102">
        <v>238.9</v>
      </c>
      <c r="W20" s="102">
        <v>477.79</v>
      </c>
      <c r="X20" s="102" t="s">
        <v>87</v>
      </c>
      <c r="Y20" s="102" t="s">
        <v>100</v>
      </c>
      <c r="Z20" s="102">
        <v>2.5</v>
      </c>
      <c r="AA20" s="102">
        <v>5</v>
      </c>
      <c r="AB20" s="106" t="s">
        <v>95</v>
      </c>
      <c r="AC20" s="101" t="s">
        <v>95</v>
      </c>
      <c r="AD20" s="100"/>
      <c r="AE20" s="102" t="s">
        <v>95</v>
      </c>
      <c r="AF20" s="174"/>
      <c r="AG20" s="174"/>
      <c r="AH20" s="174"/>
      <c r="AI20" s="174"/>
      <c r="AJ20" s="174"/>
    </row>
    <row r="21" spans="1:36" x14ac:dyDescent="0.25">
      <c r="A21" s="103" t="s">
        <v>107</v>
      </c>
      <c r="B21" s="103">
        <v>165.9</v>
      </c>
      <c r="C21" s="103" t="s">
        <v>111</v>
      </c>
      <c r="D21" s="102">
        <v>0.02</v>
      </c>
      <c r="E21" s="102">
        <v>4</v>
      </c>
      <c r="F21" s="102">
        <v>0.01</v>
      </c>
      <c r="G21" s="102">
        <v>0.02</v>
      </c>
      <c r="H21" s="102">
        <v>0.01</v>
      </c>
      <c r="I21" s="102"/>
      <c r="J21" s="102"/>
      <c r="K21" s="102"/>
      <c r="L21" s="102"/>
      <c r="M21" s="102"/>
      <c r="N21" s="102"/>
      <c r="O21" s="102"/>
      <c r="P21" s="102">
        <v>0.01</v>
      </c>
      <c r="Q21" s="102">
        <v>0</v>
      </c>
      <c r="R21" s="102">
        <v>238896</v>
      </c>
      <c r="S21" s="102">
        <v>477792</v>
      </c>
      <c r="T21" s="102"/>
      <c r="U21" s="102"/>
      <c r="V21" s="102"/>
      <c r="W21" s="102"/>
      <c r="X21" s="102" t="s">
        <v>87</v>
      </c>
      <c r="Y21" s="102" t="s">
        <v>88</v>
      </c>
      <c r="Z21" s="102">
        <v>19.5</v>
      </c>
      <c r="AA21" s="102">
        <v>17</v>
      </c>
      <c r="AB21" s="101" t="s">
        <v>87</v>
      </c>
      <c r="AC21" s="101" t="s">
        <v>87</v>
      </c>
      <c r="AD21" s="100"/>
      <c r="AE21" s="102" t="s">
        <v>87</v>
      </c>
      <c r="AF21" s="174"/>
      <c r="AG21" s="174"/>
      <c r="AH21" s="174"/>
      <c r="AI21" s="174"/>
      <c r="AJ21" s="174"/>
    </row>
    <row r="22" spans="1:36" ht="30" x14ac:dyDescent="0.25">
      <c r="A22" s="103" t="s">
        <v>107</v>
      </c>
      <c r="B22" s="103">
        <v>165.9</v>
      </c>
      <c r="C22" s="103" t="s">
        <v>102</v>
      </c>
      <c r="D22" s="102">
        <v>7.21</v>
      </c>
      <c r="E22" s="102">
        <v>4</v>
      </c>
      <c r="F22" s="102">
        <v>1.8</v>
      </c>
      <c r="G22" s="102">
        <v>7.21</v>
      </c>
      <c r="H22" s="102">
        <v>4.3499999999999996</v>
      </c>
      <c r="I22" s="102"/>
      <c r="J22" s="102"/>
      <c r="K22" s="102"/>
      <c r="L22" s="102"/>
      <c r="M22" s="102"/>
      <c r="N22" s="102"/>
      <c r="O22" s="102"/>
      <c r="P22" s="105">
        <v>4.3499999999999996</v>
      </c>
      <c r="Q22" s="102">
        <v>1.07</v>
      </c>
      <c r="R22" s="102">
        <v>662.68</v>
      </c>
      <c r="S22" s="102">
        <v>1325.36</v>
      </c>
      <c r="T22" s="102"/>
      <c r="U22" s="102"/>
      <c r="V22" s="102"/>
      <c r="W22" s="102"/>
      <c r="X22" s="102" t="s">
        <v>87</v>
      </c>
      <c r="Y22" s="102" t="s">
        <v>100</v>
      </c>
      <c r="Z22" s="102">
        <v>0.8</v>
      </c>
      <c r="AA22" s="102">
        <v>1.6</v>
      </c>
      <c r="AB22" s="106" t="s">
        <v>95</v>
      </c>
      <c r="AC22" s="101" t="s">
        <v>87</v>
      </c>
      <c r="AD22" s="100"/>
      <c r="AE22" s="102" t="s">
        <v>95</v>
      </c>
      <c r="AF22" s="174"/>
      <c r="AG22" s="174"/>
      <c r="AH22" s="174"/>
      <c r="AI22" s="174"/>
      <c r="AJ22" s="174"/>
    </row>
    <row r="23" spans="1:36" x14ac:dyDescent="0.25">
      <c r="A23" s="103" t="s">
        <v>107</v>
      </c>
      <c r="B23" s="103">
        <v>165.9</v>
      </c>
      <c r="C23" s="103" t="s">
        <v>112</v>
      </c>
      <c r="D23" s="102">
        <v>10</v>
      </c>
      <c r="E23" s="102">
        <v>4</v>
      </c>
      <c r="F23" s="102">
        <v>2.5</v>
      </c>
      <c r="G23" s="102">
        <v>20</v>
      </c>
      <c r="H23" s="102">
        <v>33.01</v>
      </c>
      <c r="I23" s="102"/>
      <c r="J23" s="102"/>
      <c r="K23" s="102"/>
      <c r="L23" s="102"/>
      <c r="M23" s="105">
        <v>26.98</v>
      </c>
      <c r="N23" s="102">
        <v>20.69</v>
      </c>
      <c r="O23" s="102">
        <v>1224.3399999999999</v>
      </c>
      <c r="P23" s="102"/>
      <c r="Q23" s="102"/>
      <c r="R23" s="102"/>
      <c r="S23" s="102"/>
      <c r="T23" s="102"/>
      <c r="U23" s="102"/>
      <c r="V23" s="102"/>
      <c r="W23" s="102"/>
      <c r="X23" s="102" t="s">
        <v>87</v>
      </c>
      <c r="Y23" s="102" t="s">
        <v>113</v>
      </c>
      <c r="Z23" s="102">
        <v>23</v>
      </c>
      <c r="AA23" s="102" t="s">
        <v>114</v>
      </c>
      <c r="AB23" s="106" t="s">
        <v>95</v>
      </c>
      <c r="AC23" s="101" t="s">
        <v>87</v>
      </c>
      <c r="AD23" s="100"/>
      <c r="AE23" s="102" t="s">
        <v>95</v>
      </c>
      <c r="AF23" s="174"/>
      <c r="AG23" s="174"/>
      <c r="AH23" s="174"/>
      <c r="AI23" s="174"/>
      <c r="AJ23" s="174"/>
    </row>
    <row r="24" spans="1:36" x14ac:dyDescent="0.25">
      <c r="A24" s="103" t="s">
        <v>107</v>
      </c>
      <c r="B24" s="103">
        <v>165.9</v>
      </c>
      <c r="C24" s="103" t="s">
        <v>101</v>
      </c>
      <c r="D24" s="102">
        <v>17</v>
      </c>
      <c r="E24" s="102">
        <v>4</v>
      </c>
      <c r="F24" s="102">
        <v>4.25</v>
      </c>
      <c r="G24" s="102">
        <v>17</v>
      </c>
      <c r="H24" s="102">
        <v>18.760000000000002</v>
      </c>
      <c r="I24" s="114">
        <v>18.760000000000002</v>
      </c>
      <c r="J24" s="102">
        <v>20.48</v>
      </c>
      <c r="K24" s="102">
        <v>526.98</v>
      </c>
      <c r="L24" s="102">
        <v>1405.27</v>
      </c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 t="s">
        <v>87</v>
      </c>
      <c r="Y24" s="102" t="s">
        <v>88</v>
      </c>
      <c r="Z24" s="102">
        <v>19.5</v>
      </c>
      <c r="AA24" s="102">
        <v>17</v>
      </c>
      <c r="AB24" s="106" t="s">
        <v>95</v>
      </c>
      <c r="AC24" s="101" t="s">
        <v>87</v>
      </c>
      <c r="AD24" s="100" t="s">
        <v>115</v>
      </c>
      <c r="AE24" s="102" t="s">
        <v>95</v>
      </c>
      <c r="AF24" s="174"/>
      <c r="AG24" s="174"/>
      <c r="AH24" s="174"/>
      <c r="AI24" s="174"/>
      <c r="AJ24" s="174"/>
    </row>
    <row r="25" spans="1:36" ht="30" x14ac:dyDescent="0.25">
      <c r="A25" s="104" t="s">
        <v>116</v>
      </c>
      <c r="B25" s="104">
        <v>175.6</v>
      </c>
      <c r="C25" s="104" t="s">
        <v>109</v>
      </c>
      <c r="D25" s="102">
        <v>7.21</v>
      </c>
      <c r="E25" s="102">
        <v>4</v>
      </c>
      <c r="F25" s="102">
        <v>1.8</v>
      </c>
      <c r="G25" s="102">
        <v>7.21</v>
      </c>
      <c r="H25" s="102">
        <v>4.1100000000000003</v>
      </c>
      <c r="I25" s="102"/>
      <c r="J25" s="102"/>
      <c r="K25" s="102"/>
      <c r="L25" s="102"/>
      <c r="M25" s="102"/>
      <c r="N25" s="102"/>
      <c r="O25" s="102"/>
      <c r="P25" s="105">
        <v>4.1100000000000003</v>
      </c>
      <c r="Q25" s="102">
        <v>1.02</v>
      </c>
      <c r="R25" s="102">
        <v>701.43</v>
      </c>
      <c r="S25" s="102">
        <v>1402.85</v>
      </c>
      <c r="T25" s="102"/>
      <c r="U25" s="102"/>
      <c r="V25" s="102"/>
      <c r="W25" s="102"/>
      <c r="X25" s="102" t="s">
        <v>87</v>
      </c>
      <c r="Y25" s="102" t="s">
        <v>100</v>
      </c>
      <c r="Z25" s="102">
        <v>0.8</v>
      </c>
      <c r="AA25" s="102">
        <v>1.6</v>
      </c>
      <c r="AB25" s="106" t="s">
        <v>95</v>
      </c>
      <c r="AC25" s="101" t="s">
        <v>87</v>
      </c>
      <c r="AD25" s="100"/>
      <c r="AE25" s="102" t="s">
        <v>95</v>
      </c>
      <c r="AF25" s="174"/>
      <c r="AG25" s="174"/>
      <c r="AH25" s="174"/>
      <c r="AI25" s="174"/>
      <c r="AJ25" s="174"/>
    </row>
    <row r="26" spans="1:36" x14ac:dyDescent="0.25">
      <c r="A26" s="104" t="s">
        <v>116</v>
      </c>
      <c r="B26" s="104">
        <v>175.6</v>
      </c>
      <c r="C26" s="104" t="s">
        <v>117</v>
      </c>
      <c r="D26" s="102">
        <v>15</v>
      </c>
      <c r="E26" s="102">
        <v>4</v>
      </c>
      <c r="F26" s="102">
        <v>3.75</v>
      </c>
      <c r="G26" s="102">
        <v>15</v>
      </c>
      <c r="H26" s="102">
        <v>19.11</v>
      </c>
      <c r="I26" s="102">
        <v>19.11</v>
      </c>
      <c r="J26" s="102">
        <v>20.56</v>
      </c>
      <c r="K26" s="102">
        <v>632.16</v>
      </c>
      <c r="L26" s="102">
        <v>1685.76</v>
      </c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 t="s">
        <v>87</v>
      </c>
      <c r="Y26" s="102" t="s">
        <v>88</v>
      </c>
      <c r="Z26" s="102">
        <v>19.5</v>
      </c>
      <c r="AA26" s="102">
        <v>17</v>
      </c>
      <c r="AB26" s="101" t="s">
        <v>87</v>
      </c>
      <c r="AC26" s="101" t="s">
        <v>87</v>
      </c>
      <c r="AD26" s="100"/>
      <c r="AE26" s="102" t="s">
        <v>87</v>
      </c>
      <c r="AF26" s="174"/>
      <c r="AG26" s="174"/>
      <c r="AH26" s="174"/>
      <c r="AI26" s="174"/>
      <c r="AJ26" s="174"/>
    </row>
    <row r="27" spans="1:36" x14ac:dyDescent="0.25">
      <c r="A27" s="103" t="s">
        <v>118</v>
      </c>
      <c r="B27" s="103">
        <v>108.89</v>
      </c>
      <c r="C27" s="103" t="s">
        <v>119</v>
      </c>
      <c r="D27" s="102">
        <v>15</v>
      </c>
      <c r="E27" s="102">
        <v>4</v>
      </c>
      <c r="F27" s="102">
        <v>3.75</v>
      </c>
      <c r="G27" s="102">
        <v>15</v>
      </c>
      <c r="H27" s="102">
        <v>34.729999999999997</v>
      </c>
      <c r="I27" s="102"/>
      <c r="J27" s="102"/>
      <c r="K27" s="102"/>
      <c r="L27" s="102"/>
      <c r="M27" s="105">
        <v>34.729999999999997</v>
      </c>
      <c r="N27" s="102">
        <v>20.3</v>
      </c>
      <c r="O27" s="102">
        <v>535.74</v>
      </c>
      <c r="P27" s="102"/>
      <c r="Q27" s="102"/>
      <c r="R27" s="102"/>
      <c r="S27" s="102"/>
      <c r="T27" s="102"/>
      <c r="U27" s="102"/>
      <c r="V27" s="102"/>
      <c r="W27" s="102"/>
      <c r="X27" s="102" t="s">
        <v>87</v>
      </c>
      <c r="Y27" s="102" t="s">
        <v>113</v>
      </c>
      <c r="Z27" s="102">
        <v>23</v>
      </c>
      <c r="AA27" s="102" t="s">
        <v>114</v>
      </c>
      <c r="AB27" s="106" t="s">
        <v>95</v>
      </c>
      <c r="AC27" s="101" t="s">
        <v>87</v>
      </c>
      <c r="AD27" s="100"/>
      <c r="AE27" s="102" t="s">
        <v>95</v>
      </c>
      <c r="AF27" s="174"/>
      <c r="AG27" s="174"/>
      <c r="AH27" s="174"/>
      <c r="AI27" s="174"/>
      <c r="AJ27" s="174"/>
    </row>
    <row r="28" spans="1:36" x14ac:dyDescent="0.25">
      <c r="A28" s="103" t="s">
        <v>118</v>
      </c>
      <c r="B28" s="103">
        <v>108.89</v>
      </c>
      <c r="C28" s="103" t="s">
        <v>93</v>
      </c>
      <c r="D28" s="102">
        <v>0.5</v>
      </c>
      <c r="E28" s="102">
        <v>4</v>
      </c>
      <c r="F28" s="102">
        <v>0.13</v>
      </c>
      <c r="G28" s="102">
        <v>0.5</v>
      </c>
      <c r="H28" s="102">
        <v>0.46</v>
      </c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>
        <v>0.46</v>
      </c>
      <c r="U28" s="102">
        <v>0.11</v>
      </c>
      <c r="V28" s="102">
        <v>3136.03</v>
      </c>
      <c r="W28" s="102">
        <v>6272.06</v>
      </c>
      <c r="X28" s="102" t="s">
        <v>87</v>
      </c>
      <c r="Y28" s="102" t="s">
        <v>94</v>
      </c>
      <c r="Z28" s="102">
        <v>0.5</v>
      </c>
      <c r="AA28" s="102">
        <v>1.5</v>
      </c>
      <c r="AB28" s="101" t="s">
        <v>87</v>
      </c>
      <c r="AC28" s="101" t="s">
        <v>87</v>
      </c>
      <c r="AD28" s="100"/>
      <c r="AE28" s="102" t="s">
        <v>87</v>
      </c>
      <c r="AF28" s="174"/>
      <c r="AG28" s="174"/>
      <c r="AH28" s="174"/>
      <c r="AI28" s="174"/>
      <c r="AJ28" s="174"/>
    </row>
    <row r="29" spans="1:36" x14ac:dyDescent="0.25">
      <c r="A29" s="103" t="s">
        <v>118</v>
      </c>
      <c r="B29" s="103">
        <v>108.89</v>
      </c>
      <c r="C29" s="103" t="s">
        <v>120</v>
      </c>
      <c r="D29" s="102">
        <v>18.2</v>
      </c>
      <c r="E29" s="102">
        <v>4</v>
      </c>
      <c r="F29" s="102">
        <v>4.55</v>
      </c>
      <c r="G29" s="102">
        <v>36.4</v>
      </c>
      <c r="H29" s="102">
        <v>33.43</v>
      </c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5">
        <v>16.71</v>
      </c>
      <c r="U29" s="105">
        <v>4.01</v>
      </c>
      <c r="V29" s="102">
        <v>86.15</v>
      </c>
      <c r="W29" s="102">
        <v>172.31</v>
      </c>
      <c r="X29" s="102" t="s">
        <v>87</v>
      </c>
      <c r="Y29" s="102" t="s">
        <v>94</v>
      </c>
      <c r="Z29" s="102">
        <v>0.5</v>
      </c>
      <c r="AA29" s="102">
        <v>1.5</v>
      </c>
      <c r="AB29" s="106" t="s">
        <v>95</v>
      </c>
      <c r="AC29" s="101" t="s">
        <v>95</v>
      </c>
      <c r="AD29" s="100" t="s">
        <v>96</v>
      </c>
      <c r="AE29" s="102" t="s">
        <v>95</v>
      </c>
      <c r="AF29" s="174"/>
      <c r="AG29" s="174"/>
      <c r="AH29" s="174"/>
      <c r="AI29" s="174"/>
      <c r="AJ29" s="174"/>
    </row>
    <row r="30" spans="1:36" x14ac:dyDescent="0.25">
      <c r="A30" s="104" t="s">
        <v>121</v>
      </c>
      <c r="B30" s="104">
        <v>30.42</v>
      </c>
      <c r="C30" s="104" t="s">
        <v>93</v>
      </c>
      <c r="D30" s="102">
        <v>18.2</v>
      </c>
      <c r="E30" s="102">
        <v>4</v>
      </c>
      <c r="F30" s="102">
        <v>4.55</v>
      </c>
      <c r="G30" s="102">
        <v>18.2</v>
      </c>
      <c r="H30" s="102">
        <v>59.83</v>
      </c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5">
        <v>59.83</v>
      </c>
      <c r="U30" s="105">
        <v>13.01</v>
      </c>
      <c r="V30" s="102">
        <v>24.07</v>
      </c>
      <c r="W30" s="102">
        <v>48.14</v>
      </c>
      <c r="X30" s="102" t="s">
        <v>87</v>
      </c>
      <c r="Y30" s="102" t="s">
        <v>94</v>
      </c>
      <c r="Z30" s="102">
        <v>0.5</v>
      </c>
      <c r="AA30" s="102">
        <v>1.5</v>
      </c>
      <c r="AB30" s="106" t="s">
        <v>95</v>
      </c>
      <c r="AC30" s="101" t="s">
        <v>95</v>
      </c>
      <c r="AD30" s="100" t="s">
        <v>96</v>
      </c>
      <c r="AE30" s="102" t="s">
        <v>95</v>
      </c>
      <c r="AF30" s="174"/>
      <c r="AG30" s="174"/>
      <c r="AH30" s="174"/>
      <c r="AI30" s="174"/>
      <c r="AJ30" s="174"/>
    </row>
    <row r="31" spans="1:36" x14ac:dyDescent="0.25">
      <c r="A31" s="103" t="s">
        <v>122</v>
      </c>
      <c r="B31" s="103">
        <v>40.4</v>
      </c>
      <c r="C31" s="103" t="s">
        <v>123</v>
      </c>
      <c r="D31" s="102">
        <v>2</v>
      </c>
      <c r="E31" s="102">
        <v>4</v>
      </c>
      <c r="F31" s="102">
        <v>0.5</v>
      </c>
      <c r="G31" s="102">
        <v>2</v>
      </c>
      <c r="H31" s="102">
        <v>19.87</v>
      </c>
      <c r="I31" s="102">
        <v>19.87</v>
      </c>
      <c r="J31" s="102">
        <v>20.74</v>
      </c>
      <c r="K31" s="102">
        <v>1090.8</v>
      </c>
      <c r="L31" s="102">
        <v>2908.8</v>
      </c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 t="s">
        <v>87</v>
      </c>
      <c r="Y31" s="102" t="s">
        <v>88</v>
      </c>
      <c r="Z31" s="102">
        <v>19.5</v>
      </c>
      <c r="AA31" s="102">
        <v>17</v>
      </c>
      <c r="AB31" s="101" t="s">
        <v>87</v>
      </c>
      <c r="AC31" s="101" t="s">
        <v>87</v>
      </c>
      <c r="AD31" s="100"/>
      <c r="AE31" s="102" t="s">
        <v>87</v>
      </c>
      <c r="AF31" s="174"/>
      <c r="AG31" s="174"/>
      <c r="AH31" s="174"/>
      <c r="AI31" s="174"/>
      <c r="AJ31" s="174"/>
    </row>
    <row r="32" spans="1:36" x14ac:dyDescent="0.25">
      <c r="A32" s="103" t="s">
        <v>122</v>
      </c>
      <c r="B32" s="103">
        <v>40.4</v>
      </c>
      <c r="C32" s="103" t="s">
        <v>117</v>
      </c>
      <c r="D32" s="102">
        <v>2</v>
      </c>
      <c r="E32" s="102">
        <v>4</v>
      </c>
      <c r="F32" s="102">
        <v>0.5</v>
      </c>
      <c r="G32" s="102">
        <v>2</v>
      </c>
      <c r="H32" s="102">
        <v>19.87</v>
      </c>
      <c r="I32" s="102">
        <v>19.87</v>
      </c>
      <c r="J32" s="102">
        <v>20.74</v>
      </c>
      <c r="K32" s="102">
        <v>1090.8</v>
      </c>
      <c r="L32" s="102">
        <v>2908.8</v>
      </c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 t="s">
        <v>87</v>
      </c>
      <c r="Y32" s="102" t="s">
        <v>88</v>
      </c>
      <c r="Z32" s="102">
        <v>19.5</v>
      </c>
      <c r="AA32" s="102">
        <v>17</v>
      </c>
      <c r="AB32" s="101" t="s">
        <v>87</v>
      </c>
      <c r="AC32" s="101" t="s">
        <v>87</v>
      </c>
      <c r="AD32" s="100"/>
      <c r="AE32" s="102" t="s">
        <v>87</v>
      </c>
    </row>
    <row r="33" spans="1:31" x14ac:dyDescent="0.25">
      <c r="A33" s="103" t="s">
        <v>124</v>
      </c>
      <c r="B33" s="103">
        <v>34.75</v>
      </c>
      <c r="C33" s="103" t="s">
        <v>93</v>
      </c>
      <c r="D33" s="102">
        <v>18.2</v>
      </c>
      <c r="E33" s="102">
        <v>4</v>
      </c>
      <c r="F33" s="102">
        <v>4.55</v>
      </c>
      <c r="G33" s="102">
        <v>18.2</v>
      </c>
      <c r="H33" s="102">
        <v>52.37</v>
      </c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5">
        <v>52.37</v>
      </c>
      <c r="U33" s="105">
        <v>11.58</v>
      </c>
      <c r="V33" s="102">
        <v>27.49</v>
      </c>
      <c r="W33" s="102">
        <v>54.99</v>
      </c>
      <c r="X33" s="102" t="s">
        <v>87</v>
      </c>
      <c r="Y33" s="102" t="s">
        <v>94</v>
      </c>
      <c r="Z33" s="102">
        <v>0.5</v>
      </c>
      <c r="AA33" s="102">
        <v>1.5</v>
      </c>
      <c r="AB33" s="106" t="s">
        <v>95</v>
      </c>
      <c r="AC33" s="101" t="s">
        <v>95</v>
      </c>
      <c r="AD33" s="100" t="s">
        <v>96</v>
      </c>
      <c r="AE33" s="102" t="s">
        <v>95</v>
      </c>
    </row>
    <row r="34" spans="1:31" x14ac:dyDescent="0.25">
      <c r="A34" s="104" t="s">
        <v>125</v>
      </c>
      <c r="B34" s="104">
        <v>137.02000000000001</v>
      </c>
      <c r="C34" s="104" t="s">
        <v>126</v>
      </c>
      <c r="D34" s="102">
        <v>15</v>
      </c>
      <c r="E34" s="102">
        <v>4</v>
      </c>
      <c r="F34" s="102">
        <v>3.75</v>
      </c>
      <c r="G34" s="102">
        <v>30</v>
      </c>
      <c r="H34" s="102">
        <v>16.32</v>
      </c>
      <c r="I34" s="114">
        <v>18.61</v>
      </c>
      <c r="J34" s="102">
        <v>20.440000000000001</v>
      </c>
      <c r="K34" s="102">
        <v>493.27</v>
      </c>
      <c r="L34" s="102">
        <v>1315.39</v>
      </c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 t="s">
        <v>87</v>
      </c>
      <c r="Y34" s="102" t="s">
        <v>88</v>
      </c>
      <c r="Z34" s="102">
        <v>19.5</v>
      </c>
      <c r="AA34" s="102">
        <v>17</v>
      </c>
      <c r="AB34" s="101" t="s">
        <v>87</v>
      </c>
      <c r="AC34" s="101" t="s">
        <v>87</v>
      </c>
      <c r="AD34" s="100"/>
      <c r="AE34" s="102" t="s">
        <v>95</v>
      </c>
    </row>
    <row r="35" spans="1:31" x14ac:dyDescent="0.25">
      <c r="A35" s="104" t="s">
        <v>125</v>
      </c>
      <c r="B35" s="104">
        <v>137.02000000000001</v>
      </c>
      <c r="C35" s="104" t="s">
        <v>117</v>
      </c>
      <c r="D35" s="102">
        <v>15</v>
      </c>
      <c r="E35" s="102">
        <v>4</v>
      </c>
      <c r="F35" s="102">
        <v>3.75</v>
      </c>
      <c r="G35" s="102">
        <v>15</v>
      </c>
      <c r="H35" s="102">
        <v>18.61</v>
      </c>
      <c r="I35" s="114">
        <v>18.61</v>
      </c>
      <c r="J35" s="102">
        <v>20.440000000000001</v>
      </c>
      <c r="K35" s="102">
        <v>493.27</v>
      </c>
      <c r="L35" s="102">
        <v>1315.39</v>
      </c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 t="s">
        <v>87</v>
      </c>
      <c r="Y35" s="102" t="s">
        <v>88</v>
      </c>
      <c r="Z35" s="102">
        <v>19.5</v>
      </c>
      <c r="AA35" s="102">
        <v>17</v>
      </c>
      <c r="AB35" s="101" t="s">
        <v>87</v>
      </c>
      <c r="AC35" s="101" t="s">
        <v>87</v>
      </c>
      <c r="AD35" s="100"/>
      <c r="AE35" s="102" t="s">
        <v>95</v>
      </c>
    </row>
    <row r="36" spans="1:31" ht="30" x14ac:dyDescent="0.25">
      <c r="A36" s="103" t="s">
        <v>127</v>
      </c>
      <c r="B36" s="103">
        <v>54.16</v>
      </c>
      <c r="C36" s="103" t="s">
        <v>102</v>
      </c>
      <c r="D36" s="102">
        <v>7.21</v>
      </c>
      <c r="E36" s="102">
        <v>4</v>
      </c>
      <c r="F36" s="102">
        <v>1.8</v>
      </c>
      <c r="G36" s="102">
        <v>7.21</v>
      </c>
      <c r="H36" s="102">
        <v>13.31</v>
      </c>
      <c r="I36" s="105"/>
      <c r="J36" s="102"/>
      <c r="K36" s="102"/>
      <c r="L36" s="102"/>
      <c r="M36" s="102"/>
      <c r="N36" s="102"/>
      <c r="O36" s="102"/>
      <c r="P36" s="105">
        <v>13.31</v>
      </c>
      <c r="Q36" s="102">
        <v>3.22</v>
      </c>
      <c r="R36" s="102">
        <v>216.34</v>
      </c>
      <c r="S36" s="102">
        <v>432.68</v>
      </c>
      <c r="T36" s="102"/>
      <c r="U36" s="102"/>
      <c r="V36" s="102"/>
      <c r="W36" s="102"/>
      <c r="X36" s="102" t="s">
        <v>87</v>
      </c>
      <c r="Y36" s="102" t="s">
        <v>100</v>
      </c>
      <c r="Z36" s="102">
        <v>0.8</v>
      </c>
      <c r="AA36" s="102">
        <v>1.6</v>
      </c>
      <c r="AB36" s="106" t="s">
        <v>95</v>
      </c>
      <c r="AC36" s="101" t="s">
        <v>95</v>
      </c>
      <c r="AD36" s="100"/>
      <c r="AE36" s="102" t="s">
        <v>95</v>
      </c>
    </row>
    <row r="37" spans="1:31" x14ac:dyDescent="0.25">
      <c r="A37" s="103" t="s">
        <v>127</v>
      </c>
      <c r="B37" s="103">
        <v>54.16</v>
      </c>
      <c r="C37" s="103" t="s">
        <v>128</v>
      </c>
      <c r="D37" s="102">
        <v>15</v>
      </c>
      <c r="E37" s="102">
        <v>4</v>
      </c>
      <c r="F37" s="102">
        <v>3.75</v>
      </c>
      <c r="G37" s="102">
        <v>15</v>
      </c>
      <c r="H37" s="102">
        <v>15.11</v>
      </c>
      <c r="I37" s="105">
        <v>15.11</v>
      </c>
      <c r="J37" s="102">
        <v>19.64</v>
      </c>
      <c r="K37" s="102">
        <v>194.98</v>
      </c>
      <c r="L37" s="102">
        <v>519.94000000000005</v>
      </c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 t="s">
        <v>87</v>
      </c>
      <c r="Y37" s="102" t="s">
        <v>88</v>
      </c>
      <c r="Z37" s="102">
        <v>19.5</v>
      </c>
      <c r="AA37" s="102">
        <v>17</v>
      </c>
      <c r="AB37" s="106" t="s">
        <v>95</v>
      </c>
      <c r="AC37" s="101" t="s">
        <v>95</v>
      </c>
      <c r="AD37" s="100"/>
      <c r="AE37" s="102" t="s">
        <v>95</v>
      </c>
    </row>
    <row r="38" spans="1:31" ht="30" x14ac:dyDescent="0.25">
      <c r="A38" s="104" t="s">
        <v>129</v>
      </c>
      <c r="B38" s="104">
        <v>117.98</v>
      </c>
      <c r="C38" s="104" t="s">
        <v>130</v>
      </c>
      <c r="D38" s="102">
        <v>7.21</v>
      </c>
      <c r="E38" s="102">
        <v>4</v>
      </c>
      <c r="F38" s="102">
        <v>1.8</v>
      </c>
      <c r="G38" s="102">
        <v>28.84</v>
      </c>
      <c r="H38" s="102">
        <v>24.44</v>
      </c>
      <c r="I38" s="105"/>
      <c r="J38" s="102"/>
      <c r="K38" s="102"/>
      <c r="L38" s="102"/>
      <c r="M38" s="102"/>
      <c r="N38" s="102"/>
      <c r="O38" s="102"/>
      <c r="P38" s="105">
        <v>6.11</v>
      </c>
      <c r="Q38" s="102">
        <v>1.5</v>
      </c>
      <c r="R38" s="102">
        <v>471.27</v>
      </c>
      <c r="S38" s="102">
        <v>942.53</v>
      </c>
      <c r="T38" s="102"/>
      <c r="U38" s="102"/>
      <c r="V38" s="102"/>
      <c r="W38" s="102"/>
      <c r="X38" s="102" t="s">
        <v>87</v>
      </c>
      <c r="Y38" s="102" t="s">
        <v>100</v>
      </c>
      <c r="Z38" s="102">
        <v>0.8</v>
      </c>
      <c r="AA38" s="102">
        <v>1.6</v>
      </c>
      <c r="AB38" s="106" t="s">
        <v>95</v>
      </c>
      <c r="AC38" s="101" t="s">
        <v>95</v>
      </c>
      <c r="AD38" s="100"/>
      <c r="AE38" s="102" t="s">
        <v>95</v>
      </c>
    </row>
    <row r="39" spans="1:31" x14ac:dyDescent="0.25">
      <c r="A39" s="104" t="s">
        <v>129</v>
      </c>
      <c r="B39" s="104">
        <v>117.98</v>
      </c>
      <c r="C39" s="104" t="s">
        <v>131</v>
      </c>
      <c r="D39" s="102">
        <v>15</v>
      </c>
      <c r="E39" s="102">
        <v>4</v>
      </c>
      <c r="F39" s="102">
        <v>3.75</v>
      </c>
      <c r="G39" s="102">
        <v>15</v>
      </c>
      <c r="H39" s="102">
        <v>18.239999999999998</v>
      </c>
      <c r="I39" s="114">
        <v>18.239999999999998</v>
      </c>
      <c r="J39" s="102">
        <v>20.350000000000001</v>
      </c>
      <c r="K39" s="102">
        <v>424.73</v>
      </c>
      <c r="L39" s="102">
        <v>1132.6099999999999</v>
      </c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 t="s">
        <v>87</v>
      </c>
      <c r="Y39" s="102" t="s">
        <v>88</v>
      </c>
      <c r="Z39" s="102">
        <v>19.5</v>
      </c>
      <c r="AA39" s="102">
        <v>17</v>
      </c>
      <c r="AB39" s="101" t="s">
        <v>87</v>
      </c>
      <c r="AC39" s="101" t="s">
        <v>87</v>
      </c>
      <c r="AD39" s="100"/>
      <c r="AE39" s="102" t="s">
        <v>95</v>
      </c>
    </row>
    <row r="40" spans="1:31" x14ac:dyDescent="0.25">
      <c r="A40" s="104" t="s">
        <v>129</v>
      </c>
      <c r="B40" s="104">
        <v>117.98</v>
      </c>
      <c r="C40" s="104" t="s">
        <v>128</v>
      </c>
      <c r="D40" s="102">
        <v>15</v>
      </c>
      <c r="E40" s="102">
        <v>4</v>
      </c>
      <c r="F40" s="102">
        <v>3.75</v>
      </c>
      <c r="G40" s="102">
        <v>15</v>
      </c>
      <c r="H40" s="102">
        <v>18.239999999999998</v>
      </c>
      <c r="I40" s="114">
        <v>18.239999999999998</v>
      </c>
      <c r="J40" s="102">
        <v>20.350000000000001</v>
      </c>
      <c r="K40" s="102">
        <v>424.73</v>
      </c>
      <c r="L40" s="102">
        <v>1132.6099999999999</v>
      </c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 t="s">
        <v>87</v>
      </c>
      <c r="Y40" s="102" t="s">
        <v>88</v>
      </c>
      <c r="Z40" s="102">
        <v>19.5</v>
      </c>
      <c r="AA40" s="102">
        <v>17</v>
      </c>
      <c r="AB40" s="101" t="s">
        <v>87</v>
      </c>
      <c r="AC40" s="101" t="s">
        <v>87</v>
      </c>
      <c r="AD40" s="100"/>
      <c r="AE40" s="102" t="s">
        <v>95</v>
      </c>
    </row>
    <row r="41" spans="1:31" x14ac:dyDescent="0.25">
      <c r="A41" s="103" t="s">
        <v>132</v>
      </c>
      <c r="B41" s="103">
        <v>26.35</v>
      </c>
      <c r="C41" s="103" t="s">
        <v>117</v>
      </c>
      <c r="D41" s="102">
        <v>15</v>
      </c>
      <c r="E41" s="102">
        <v>2.96</v>
      </c>
      <c r="F41" s="102">
        <v>5.07</v>
      </c>
      <c r="G41" s="102">
        <v>15</v>
      </c>
      <c r="H41" s="102">
        <v>9</v>
      </c>
      <c r="I41" s="105">
        <v>9</v>
      </c>
      <c r="J41" s="102">
        <v>17.61</v>
      </c>
      <c r="K41" s="102">
        <v>94.86</v>
      </c>
      <c r="L41" s="102">
        <v>252.96</v>
      </c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 t="s">
        <v>87</v>
      </c>
      <c r="Y41" s="102" t="s">
        <v>88</v>
      </c>
      <c r="Z41" s="102">
        <v>19.5</v>
      </c>
      <c r="AA41" s="102">
        <v>17</v>
      </c>
      <c r="AB41" s="106" t="s">
        <v>95</v>
      </c>
      <c r="AC41" s="101" t="s">
        <v>87</v>
      </c>
      <c r="AD41" s="100"/>
      <c r="AE41" s="102" t="s">
        <v>95</v>
      </c>
    </row>
    <row r="42" spans="1:31" x14ac:dyDescent="0.25">
      <c r="A42" s="104" t="s">
        <v>133</v>
      </c>
      <c r="B42" s="104">
        <v>82.05</v>
      </c>
      <c r="C42" s="104" t="s">
        <v>134</v>
      </c>
      <c r="D42" s="102">
        <v>0.5</v>
      </c>
      <c r="E42" s="102">
        <v>4</v>
      </c>
      <c r="F42" s="102">
        <v>0.13</v>
      </c>
      <c r="G42" s="102">
        <v>0.5</v>
      </c>
      <c r="H42" s="102">
        <v>0.61</v>
      </c>
      <c r="I42" s="105"/>
      <c r="J42" s="102"/>
      <c r="K42" s="102"/>
      <c r="L42" s="102"/>
      <c r="M42" s="102"/>
      <c r="N42" s="102"/>
      <c r="O42" s="102"/>
      <c r="P42" s="102">
        <v>0.61</v>
      </c>
      <c r="Q42" s="102">
        <v>0.15</v>
      </c>
      <c r="R42" s="102">
        <v>4726.08</v>
      </c>
      <c r="S42" s="102">
        <v>9452.16</v>
      </c>
      <c r="T42" s="102"/>
      <c r="U42" s="102"/>
      <c r="V42" s="102"/>
      <c r="W42" s="102"/>
      <c r="X42" s="102" t="s">
        <v>87</v>
      </c>
      <c r="Y42" s="102" t="s">
        <v>88</v>
      </c>
      <c r="Z42" s="102">
        <v>19.5</v>
      </c>
      <c r="AA42" s="102">
        <v>17</v>
      </c>
      <c r="AB42" s="101" t="s">
        <v>87</v>
      </c>
      <c r="AC42" s="101" t="s">
        <v>87</v>
      </c>
      <c r="AD42" s="100"/>
      <c r="AE42" s="102" t="s">
        <v>87</v>
      </c>
    </row>
    <row r="43" spans="1:31" x14ac:dyDescent="0.25">
      <c r="A43" s="104" t="s">
        <v>133</v>
      </c>
      <c r="B43" s="104">
        <v>82.05</v>
      </c>
      <c r="C43" s="104" t="s">
        <v>120</v>
      </c>
      <c r="D43" s="102">
        <v>18.2</v>
      </c>
      <c r="E43" s="102">
        <v>4</v>
      </c>
      <c r="F43" s="102">
        <v>4.55</v>
      </c>
      <c r="G43" s="102">
        <v>36.4</v>
      </c>
      <c r="H43" s="102">
        <v>44.36</v>
      </c>
      <c r="I43" s="105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5">
        <v>22.18</v>
      </c>
      <c r="U43" s="105">
        <v>5.25</v>
      </c>
      <c r="V43" s="102">
        <v>64.92</v>
      </c>
      <c r="W43" s="102">
        <v>129.84</v>
      </c>
      <c r="X43" s="102" t="s">
        <v>87</v>
      </c>
      <c r="Y43" s="102" t="s">
        <v>94</v>
      </c>
      <c r="Z43" s="102">
        <v>0.5</v>
      </c>
      <c r="AA43" s="102">
        <v>1.5</v>
      </c>
      <c r="AB43" s="106" t="s">
        <v>95</v>
      </c>
      <c r="AC43" s="101" t="s">
        <v>95</v>
      </c>
      <c r="AD43" s="100" t="s">
        <v>96</v>
      </c>
      <c r="AE43" s="102" t="s">
        <v>95</v>
      </c>
    </row>
    <row r="44" spans="1:31" x14ac:dyDescent="0.25">
      <c r="A44" s="103" t="s">
        <v>135</v>
      </c>
      <c r="B44" s="103">
        <v>53.48</v>
      </c>
      <c r="C44" s="103" t="s">
        <v>117</v>
      </c>
      <c r="D44" s="102">
        <v>15</v>
      </c>
      <c r="E44" s="102">
        <v>4</v>
      </c>
      <c r="F44" s="102">
        <v>3.75</v>
      </c>
      <c r="G44" s="102">
        <v>15</v>
      </c>
      <c r="H44" s="102">
        <v>15.04</v>
      </c>
      <c r="I44" s="105">
        <v>15.04</v>
      </c>
      <c r="J44" s="102">
        <v>19.62</v>
      </c>
      <c r="K44" s="102">
        <v>192.53</v>
      </c>
      <c r="L44" s="102">
        <v>513.41</v>
      </c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 t="s">
        <v>87</v>
      </c>
      <c r="Y44" s="102" t="s">
        <v>88</v>
      </c>
      <c r="Z44" s="102">
        <v>19.5</v>
      </c>
      <c r="AA44" s="102">
        <v>17</v>
      </c>
      <c r="AB44" s="106" t="s">
        <v>95</v>
      </c>
      <c r="AC44" s="101" t="s">
        <v>95</v>
      </c>
      <c r="AD44" s="100"/>
      <c r="AE44" s="102" t="s">
        <v>95</v>
      </c>
    </row>
    <row r="45" spans="1:31" x14ac:dyDescent="0.25">
      <c r="A45" s="104" t="s">
        <v>136</v>
      </c>
      <c r="B45" s="104">
        <v>60.15</v>
      </c>
      <c r="C45" s="104" t="s">
        <v>128</v>
      </c>
      <c r="D45" s="102">
        <v>15</v>
      </c>
      <c r="E45" s="102">
        <v>4</v>
      </c>
      <c r="F45" s="102">
        <v>3.75</v>
      </c>
      <c r="G45" s="102">
        <v>15</v>
      </c>
      <c r="H45" s="102">
        <v>15.69</v>
      </c>
      <c r="I45" s="105">
        <v>15.69</v>
      </c>
      <c r="J45" s="102">
        <v>19.77</v>
      </c>
      <c r="K45" s="102">
        <v>216.54</v>
      </c>
      <c r="L45" s="102">
        <v>577.44000000000005</v>
      </c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 t="s">
        <v>87</v>
      </c>
      <c r="Y45" s="102" t="s">
        <v>88</v>
      </c>
      <c r="Z45" s="102">
        <v>19.5</v>
      </c>
      <c r="AA45" s="102">
        <v>17</v>
      </c>
      <c r="AB45" s="106" t="s">
        <v>95</v>
      </c>
      <c r="AC45" s="101" t="s">
        <v>95</v>
      </c>
      <c r="AD45" s="100"/>
      <c r="AE45" s="102" t="s">
        <v>95</v>
      </c>
    </row>
    <row r="46" spans="1:31" x14ac:dyDescent="0.25">
      <c r="A46" s="103" t="s">
        <v>137</v>
      </c>
      <c r="B46" s="103">
        <v>55.64</v>
      </c>
      <c r="C46" s="103" t="s">
        <v>128</v>
      </c>
      <c r="D46" s="102">
        <v>2.2999999999999998</v>
      </c>
      <c r="E46" s="102">
        <v>4</v>
      </c>
      <c r="F46" s="102">
        <v>0.57999999999999996</v>
      </c>
      <c r="G46" s="102">
        <v>2.2999999999999998</v>
      </c>
      <c r="H46" s="102">
        <v>20.04</v>
      </c>
      <c r="I46" s="102">
        <v>20.04</v>
      </c>
      <c r="J46" s="102">
        <v>20.79</v>
      </c>
      <c r="K46" s="102">
        <v>1306.33</v>
      </c>
      <c r="L46" s="102">
        <v>3483.55</v>
      </c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 t="s">
        <v>87</v>
      </c>
      <c r="Y46" s="102" t="s">
        <v>88</v>
      </c>
      <c r="Z46" s="102">
        <v>19.5</v>
      </c>
      <c r="AA46" s="102">
        <v>17</v>
      </c>
      <c r="AB46" s="101" t="s">
        <v>87</v>
      </c>
      <c r="AC46" s="101" t="s">
        <v>87</v>
      </c>
      <c r="AD46" s="100"/>
      <c r="AE46" s="102" t="s">
        <v>87</v>
      </c>
    </row>
    <row r="47" spans="1:31" x14ac:dyDescent="0.25">
      <c r="A47" s="103" t="s">
        <v>137</v>
      </c>
      <c r="B47" s="103">
        <v>55.64</v>
      </c>
      <c r="C47" s="103" t="s">
        <v>117</v>
      </c>
      <c r="D47" s="102">
        <v>15</v>
      </c>
      <c r="E47" s="102">
        <v>4</v>
      </c>
      <c r="F47" s="102">
        <v>3.75</v>
      </c>
      <c r="G47" s="102">
        <v>15</v>
      </c>
      <c r="H47" s="102">
        <v>15.27</v>
      </c>
      <c r="I47" s="105">
        <v>15.27</v>
      </c>
      <c r="J47" s="102">
        <v>19.670000000000002</v>
      </c>
      <c r="K47" s="102">
        <v>200.3</v>
      </c>
      <c r="L47" s="102">
        <v>534.14</v>
      </c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 t="s">
        <v>87</v>
      </c>
      <c r="Y47" s="102" t="s">
        <v>88</v>
      </c>
      <c r="Z47" s="102">
        <v>19.5</v>
      </c>
      <c r="AA47" s="102">
        <v>17</v>
      </c>
      <c r="AB47" s="106" t="s">
        <v>95</v>
      </c>
      <c r="AC47" s="101" t="s">
        <v>95</v>
      </c>
      <c r="AD47" s="100"/>
      <c r="AE47" s="102" t="s">
        <v>95</v>
      </c>
    </row>
    <row r="48" spans="1:31" x14ac:dyDescent="0.25">
      <c r="A48" s="104" t="s">
        <v>138</v>
      </c>
      <c r="B48" s="104">
        <v>54.91</v>
      </c>
      <c r="C48" s="104" t="s">
        <v>131</v>
      </c>
      <c r="D48" s="102">
        <v>15</v>
      </c>
      <c r="E48" s="102">
        <v>4</v>
      </c>
      <c r="F48" s="102">
        <v>3.75</v>
      </c>
      <c r="G48" s="102">
        <v>15</v>
      </c>
      <c r="H48" s="102">
        <v>15.19</v>
      </c>
      <c r="I48" s="105">
        <v>15.19</v>
      </c>
      <c r="J48" s="102">
        <v>19.66</v>
      </c>
      <c r="K48" s="102">
        <v>197.68</v>
      </c>
      <c r="L48" s="102">
        <v>527.14</v>
      </c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 t="s">
        <v>87</v>
      </c>
      <c r="Y48" s="102" t="s">
        <v>88</v>
      </c>
      <c r="Z48" s="102">
        <v>19.5</v>
      </c>
      <c r="AA48" s="102">
        <v>17</v>
      </c>
      <c r="AB48" s="106" t="s">
        <v>95</v>
      </c>
      <c r="AC48" s="101" t="s">
        <v>95</v>
      </c>
      <c r="AD48" s="100"/>
      <c r="AE48" s="102" t="s">
        <v>95</v>
      </c>
    </row>
    <row r="49" spans="1:31" x14ac:dyDescent="0.25">
      <c r="A49" s="103" t="s">
        <v>139</v>
      </c>
      <c r="B49" s="103">
        <v>55.25</v>
      </c>
      <c r="C49" s="103" t="s">
        <v>117</v>
      </c>
      <c r="D49" s="102">
        <v>15</v>
      </c>
      <c r="E49" s="102">
        <v>4</v>
      </c>
      <c r="F49" s="102">
        <v>3.75</v>
      </c>
      <c r="G49" s="102">
        <v>15</v>
      </c>
      <c r="H49" s="102">
        <v>15.23</v>
      </c>
      <c r="I49" s="105">
        <v>15.23</v>
      </c>
      <c r="J49" s="102">
        <v>19.670000000000002</v>
      </c>
      <c r="K49" s="102">
        <v>198.9</v>
      </c>
      <c r="L49" s="102">
        <v>530.4</v>
      </c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 t="s">
        <v>87</v>
      </c>
      <c r="Y49" s="102" t="s">
        <v>88</v>
      </c>
      <c r="Z49" s="102">
        <v>19.5</v>
      </c>
      <c r="AA49" s="102">
        <v>17</v>
      </c>
      <c r="AB49" s="106" t="s">
        <v>95</v>
      </c>
      <c r="AC49" s="101" t="s">
        <v>95</v>
      </c>
      <c r="AD49" s="100"/>
      <c r="AE49" s="102" t="s">
        <v>95</v>
      </c>
    </row>
    <row r="50" spans="1:31" x14ac:dyDescent="0.25">
      <c r="A50" s="103" t="s">
        <v>139</v>
      </c>
      <c r="B50" s="103">
        <v>55.25</v>
      </c>
      <c r="C50" s="103" t="s">
        <v>140</v>
      </c>
      <c r="D50" s="102">
        <v>15</v>
      </c>
      <c r="E50" s="102">
        <v>4</v>
      </c>
      <c r="F50" s="102">
        <v>3.75</v>
      </c>
      <c r="G50" s="102">
        <v>15</v>
      </c>
      <c r="H50" s="102">
        <v>15.23</v>
      </c>
      <c r="I50" s="105">
        <v>15.23</v>
      </c>
      <c r="J50" s="102">
        <v>19.670000000000002</v>
      </c>
      <c r="K50" s="102">
        <v>198.9</v>
      </c>
      <c r="L50" s="102">
        <v>530.4</v>
      </c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 t="s">
        <v>87</v>
      </c>
      <c r="Y50" s="102" t="s">
        <v>88</v>
      </c>
      <c r="Z50" s="102">
        <v>19.5</v>
      </c>
      <c r="AA50" s="102">
        <v>17</v>
      </c>
      <c r="AB50" s="106" t="s">
        <v>95</v>
      </c>
      <c r="AC50" s="101" t="s">
        <v>95</v>
      </c>
      <c r="AD50" s="100"/>
      <c r="AE50" s="102" t="s">
        <v>95</v>
      </c>
    </row>
    <row r="51" spans="1:31" x14ac:dyDescent="0.25">
      <c r="A51" s="104" t="s">
        <v>141</v>
      </c>
      <c r="B51" s="104">
        <v>55</v>
      </c>
      <c r="C51" s="104" t="s">
        <v>117</v>
      </c>
      <c r="D51" s="102">
        <v>15</v>
      </c>
      <c r="E51" s="102">
        <v>4</v>
      </c>
      <c r="F51" s="102">
        <v>3.75</v>
      </c>
      <c r="G51" s="102">
        <v>15</v>
      </c>
      <c r="H51" s="102">
        <v>15.2</v>
      </c>
      <c r="I51" s="105">
        <v>15.2</v>
      </c>
      <c r="J51" s="102">
        <v>19.66</v>
      </c>
      <c r="K51" s="102">
        <v>198</v>
      </c>
      <c r="L51" s="102">
        <v>528</v>
      </c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 t="s">
        <v>87</v>
      </c>
      <c r="Y51" s="102" t="s">
        <v>88</v>
      </c>
      <c r="Z51" s="102">
        <v>19.5</v>
      </c>
      <c r="AA51" s="102">
        <v>17</v>
      </c>
      <c r="AB51" s="106" t="s">
        <v>95</v>
      </c>
      <c r="AC51" s="101" t="s">
        <v>95</v>
      </c>
      <c r="AD51" s="100"/>
      <c r="AE51" s="102" t="s">
        <v>95</v>
      </c>
    </row>
    <row r="52" spans="1:31" x14ac:dyDescent="0.25">
      <c r="A52" s="103" t="s">
        <v>142</v>
      </c>
      <c r="B52" s="103">
        <v>425.59</v>
      </c>
      <c r="C52" s="103" t="s">
        <v>143</v>
      </c>
      <c r="D52" s="102">
        <v>15</v>
      </c>
      <c r="E52" s="102">
        <v>4</v>
      </c>
      <c r="F52" s="102">
        <v>3.75</v>
      </c>
      <c r="G52" s="102">
        <v>75</v>
      </c>
      <c r="H52" s="102">
        <v>17.22</v>
      </c>
      <c r="I52" s="102">
        <v>20.16</v>
      </c>
      <c r="J52" s="102">
        <v>20.82</v>
      </c>
      <c r="K52" s="102">
        <v>1532.12</v>
      </c>
      <c r="L52" s="102">
        <v>4085.66</v>
      </c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 t="s">
        <v>87</v>
      </c>
      <c r="Y52" s="102" t="s">
        <v>88</v>
      </c>
      <c r="Z52" s="102">
        <v>19.5</v>
      </c>
      <c r="AA52" s="102">
        <v>17</v>
      </c>
      <c r="AB52" s="101" t="s">
        <v>87</v>
      </c>
      <c r="AC52" s="101" t="s">
        <v>87</v>
      </c>
      <c r="AD52" s="100"/>
      <c r="AE52" s="102" t="s">
        <v>87</v>
      </c>
    </row>
    <row r="53" spans="1:31" ht="30" x14ac:dyDescent="0.25">
      <c r="A53" s="103" t="s">
        <v>142</v>
      </c>
      <c r="B53" s="103">
        <v>425.59</v>
      </c>
      <c r="C53" s="103" t="s">
        <v>109</v>
      </c>
      <c r="D53" s="102">
        <v>7.21</v>
      </c>
      <c r="E53" s="102">
        <v>4</v>
      </c>
      <c r="F53" s="102">
        <v>1.8</v>
      </c>
      <c r="G53" s="102">
        <v>7.21</v>
      </c>
      <c r="H53" s="102">
        <v>1.69</v>
      </c>
      <c r="I53" s="102"/>
      <c r="J53" s="102"/>
      <c r="K53" s="102"/>
      <c r="L53" s="102"/>
      <c r="M53" s="102"/>
      <c r="N53" s="102"/>
      <c r="O53" s="102"/>
      <c r="P53" s="113">
        <v>1.69</v>
      </c>
      <c r="Q53" s="102">
        <v>0.42</v>
      </c>
      <c r="R53" s="102">
        <v>1700</v>
      </c>
      <c r="S53" s="102">
        <v>3400</v>
      </c>
      <c r="T53" s="102"/>
      <c r="U53" s="102"/>
      <c r="V53" s="102"/>
      <c r="W53" s="102"/>
      <c r="X53" s="102" t="s">
        <v>87</v>
      </c>
      <c r="Y53" s="102" t="s">
        <v>100</v>
      </c>
      <c r="Z53" s="102">
        <v>0.8</v>
      </c>
      <c r="AA53" s="102">
        <v>1.6</v>
      </c>
      <c r="AB53" s="101" t="s">
        <v>87</v>
      </c>
      <c r="AC53" s="101" t="s">
        <v>87</v>
      </c>
      <c r="AD53" s="100"/>
      <c r="AE53" s="102" t="s">
        <v>95</v>
      </c>
    </row>
    <row r="54" spans="1:31" x14ac:dyDescent="0.25">
      <c r="A54" s="103" t="s">
        <v>142</v>
      </c>
      <c r="B54" s="103">
        <v>425.59</v>
      </c>
      <c r="C54" s="103" t="s">
        <v>144</v>
      </c>
      <c r="D54" s="102">
        <v>24.65</v>
      </c>
      <c r="E54" s="102">
        <v>4</v>
      </c>
      <c r="F54" s="102">
        <v>6.16</v>
      </c>
      <c r="G54" s="102">
        <v>24.65</v>
      </c>
      <c r="H54" s="102">
        <v>5.79</v>
      </c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5">
        <v>5.79</v>
      </c>
      <c r="U54" s="102">
        <v>1.43</v>
      </c>
      <c r="V54" s="102">
        <v>248.62</v>
      </c>
      <c r="W54" s="102">
        <v>497.24</v>
      </c>
      <c r="X54" s="102" t="s">
        <v>87</v>
      </c>
      <c r="Y54" s="102" t="s">
        <v>94</v>
      </c>
      <c r="Z54" s="102">
        <v>2.5000000000000001E-3</v>
      </c>
      <c r="AA54" s="102">
        <v>3.5000000000000001E-3</v>
      </c>
      <c r="AB54" s="106" t="s">
        <v>95</v>
      </c>
      <c r="AC54" s="101" t="s">
        <v>95</v>
      </c>
      <c r="AD54" s="100"/>
      <c r="AE54" s="102" t="s">
        <v>95</v>
      </c>
    </row>
    <row r="55" spans="1:31" x14ac:dyDescent="0.25">
      <c r="A55" s="103" t="s">
        <v>145</v>
      </c>
      <c r="B55" s="103">
        <v>97.78</v>
      </c>
      <c r="C55" s="103" t="s">
        <v>131</v>
      </c>
      <c r="D55" s="102">
        <v>30</v>
      </c>
      <c r="E55" s="102">
        <v>4</v>
      </c>
      <c r="F55" s="102">
        <v>7.5</v>
      </c>
      <c r="G55" s="102">
        <v>30</v>
      </c>
      <c r="H55" s="102">
        <v>14.49</v>
      </c>
      <c r="I55" s="105">
        <v>14.49</v>
      </c>
      <c r="J55" s="102">
        <v>19.5</v>
      </c>
      <c r="K55" s="102">
        <v>176</v>
      </c>
      <c r="L55" s="102">
        <v>469.34</v>
      </c>
      <c r="M55" s="102"/>
      <c r="N55" s="102"/>
      <c r="O55" s="102"/>
      <c r="P55" s="102"/>
      <c r="Q55" s="102"/>
      <c r="R55" s="102"/>
      <c r="S55" s="102"/>
      <c r="T55" s="105"/>
      <c r="U55" s="102"/>
      <c r="V55" s="102"/>
      <c r="W55" s="102"/>
      <c r="X55" s="102" t="s">
        <v>87</v>
      </c>
      <c r="Y55" s="102" t="s">
        <v>88</v>
      </c>
      <c r="Z55" s="102">
        <v>19.5</v>
      </c>
      <c r="AA55" s="102">
        <v>17</v>
      </c>
      <c r="AB55" s="106" t="s">
        <v>95</v>
      </c>
      <c r="AC55" s="101" t="s">
        <v>95</v>
      </c>
      <c r="AD55" s="100"/>
      <c r="AE55" s="102" t="s">
        <v>95</v>
      </c>
    </row>
    <row r="56" spans="1:31" x14ac:dyDescent="0.25">
      <c r="A56" s="104" t="s">
        <v>146</v>
      </c>
      <c r="B56" s="104">
        <v>205.6</v>
      </c>
      <c r="C56" s="104" t="s">
        <v>128</v>
      </c>
      <c r="D56" s="102">
        <v>15</v>
      </c>
      <c r="E56" s="102">
        <v>4</v>
      </c>
      <c r="F56" s="102">
        <v>3.75</v>
      </c>
      <c r="G56" s="102">
        <v>15</v>
      </c>
      <c r="H56" s="102">
        <v>19.38</v>
      </c>
      <c r="I56" s="102">
        <v>19.38</v>
      </c>
      <c r="J56" s="102">
        <v>20.62</v>
      </c>
      <c r="K56" s="102">
        <v>740.16</v>
      </c>
      <c r="L56" s="102">
        <v>1973.76</v>
      </c>
      <c r="M56" s="102"/>
      <c r="N56" s="102"/>
      <c r="O56" s="102"/>
      <c r="P56" s="102"/>
      <c r="Q56" s="102"/>
      <c r="R56" s="102"/>
      <c r="S56" s="102"/>
      <c r="T56" s="105"/>
      <c r="U56" s="102"/>
      <c r="V56" s="102"/>
      <c r="W56" s="102"/>
      <c r="X56" s="102" t="s">
        <v>95</v>
      </c>
      <c r="Y56" s="102" t="s">
        <v>88</v>
      </c>
      <c r="Z56" s="102">
        <v>19.5</v>
      </c>
      <c r="AA56" s="102">
        <v>17</v>
      </c>
      <c r="AB56" s="101" t="s">
        <v>98</v>
      </c>
      <c r="AC56" s="101" t="s">
        <v>87</v>
      </c>
      <c r="AD56" s="100"/>
      <c r="AE56" s="102" t="s">
        <v>87</v>
      </c>
    </row>
    <row r="57" spans="1:31" x14ac:dyDescent="0.25">
      <c r="A57" s="104" t="s">
        <v>146</v>
      </c>
      <c r="B57" s="104">
        <v>205.6</v>
      </c>
      <c r="C57" s="104" t="s">
        <v>147</v>
      </c>
      <c r="D57" s="102">
        <v>68.3</v>
      </c>
      <c r="E57" s="102">
        <v>4</v>
      </c>
      <c r="F57" s="102">
        <v>17.079999999999998</v>
      </c>
      <c r="G57" s="102">
        <v>68.3</v>
      </c>
      <c r="H57" s="102">
        <v>13.96</v>
      </c>
      <c r="I57" s="105">
        <v>13.96</v>
      </c>
      <c r="J57" s="102">
        <v>19.39</v>
      </c>
      <c r="K57" s="102">
        <v>162.55000000000001</v>
      </c>
      <c r="L57" s="102">
        <v>433.48</v>
      </c>
      <c r="M57" s="102"/>
      <c r="N57" s="102"/>
      <c r="O57" s="102"/>
      <c r="P57" s="102"/>
      <c r="Q57" s="102"/>
      <c r="R57" s="102"/>
      <c r="S57" s="102"/>
      <c r="T57" s="105"/>
      <c r="U57" s="102"/>
      <c r="V57" s="102"/>
      <c r="W57" s="102"/>
      <c r="X57" s="102" t="s">
        <v>95</v>
      </c>
      <c r="Y57" s="102" t="s">
        <v>88</v>
      </c>
      <c r="Z57" s="102">
        <v>19.5</v>
      </c>
      <c r="AA57" s="102">
        <v>17</v>
      </c>
      <c r="AB57" s="101" t="s">
        <v>98</v>
      </c>
      <c r="AC57" s="101" t="s">
        <v>87</v>
      </c>
      <c r="AD57" s="100"/>
      <c r="AE57" s="102" t="s">
        <v>95</v>
      </c>
    </row>
    <row r="58" spans="1:31" x14ac:dyDescent="0.25">
      <c r="A58" s="104" t="s">
        <v>146</v>
      </c>
      <c r="B58" s="104">
        <v>205.6</v>
      </c>
      <c r="C58" s="104" t="s">
        <v>148</v>
      </c>
      <c r="D58" s="102">
        <v>91.5</v>
      </c>
      <c r="E58" s="102">
        <v>4</v>
      </c>
      <c r="F58" s="102">
        <v>22.88</v>
      </c>
      <c r="G58" s="102">
        <v>91.5</v>
      </c>
      <c r="H58" s="102">
        <v>11.6</v>
      </c>
      <c r="I58" s="105">
        <v>11.6</v>
      </c>
      <c r="J58" s="102">
        <v>18.899999999999999</v>
      </c>
      <c r="K58" s="102">
        <v>121.34</v>
      </c>
      <c r="L58" s="102">
        <v>323.57</v>
      </c>
      <c r="M58" s="102"/>
      <c r="N58" s="102"/>
      <c r="O58" s="102"/>
      <c r="P58" s="102"/>
      <c r="Q58" s="102"/>
      <c r="R58" s="102"/>
      <c r="S58" s="102"/>
      <c r="T58" s="105"/>
      <c r="U58" s="102"/>
      <c r="V58" s="102"/>
      <c r="W58" s="102"/>
      <c r="X58" s="102" t="s">
        <v>95</v>
      </c>
      <c r="Y58" s="102" t="s">
        <v>88</v>
      </c>
      <c r="Z58" s="102">
        <v>19.5</v>
      </c>
      <c r="AA58" s="102">
        <v>17</v>
      </c>
      <c r="AB58" s="101" t="s">
        <v>98</v>
      </c>
      <c r="AC58" s="101" t="s">
        <v>87</v>
      </c>
      <c r="AD58" s="100"/>
      <c r="AE58" s="102" t="s">
        <v>95</v>
      </c>
    </row>
    <row r="59" spans="1:31" x14ac:dyDescent="0.25">
      <c r="A59" s="104" t="s">
        <v>146</v>
      </c>
      <c r="B59" s="104">
        <v>205.6</v>
      </c>
      <c r="C59" s="104" t="s">
        <v>148</v>
      </c>
      <c r="D59" s="102">
        <v>66</v>
      </c>
      <c r="E59" s="102">
        <v>4</v>
      </c>
      <c r="F59" s="102">
        <v>16.5</v>
      </c>
      <c r="G59" s="102">
        <v>66</v>
      </c>
      <c r="H59" s="102">
        <v>14.19</v>
      </c>
      <c r="I59" s="105">
        <v>14.19</v>
      </c>
      <c r="J59" s="102">
        <v>19.440000000000001</v>
      </c>
      <c r="K59" s="102">
        <v>168.22</v>
      </c>
      <c r="L59" s="102">
        <v>448.58</v>
      </c>
      <c r="M59" s="102"/>
      <c r="N59" s="102"/>
      <c r="O59" s="102"/>
      <c r="P59" s="102"/>
      <c r="Q59" s="102"/>
      <c r="R59" s="102"/>
      <c r="S59" s="102"/>
      <c r="T59" s="105"/>
      <c r="U59" s="102"/>
      <c r="V59" s="102"/>
      <c r="W59" s="102"/>
      <c r="X59" s="102" t="s">
        <v>95</v>
      </c>
      <c r="Y59" s="102" t="s">
        <v>88</v>
      </c>
      <c r="Z59" s="102">
        <v>19.5</v>
      </c>
      <c r="AA59" s="102">
        <v>17</v>
      </c>
      <c r="AB59" s="101" t="s">
        <v>98</v>
      </c>
      <c r="AC59" s="101" t="s">
        <v>87</v>
      </c>
      <c r="AD59" s="100"/>
      <c r="AE59" s="102" t="s">
        <v>95</v>
      </c>
    </row>
    <row r="60" spans="1:31" x14ac:dyDescent="0.25">
      <c r="A60" s="104" t="s">
        <v>146</v>
      </c>
      <c r="B60" s="104">
        <v>205.6</v>
      </c>
      <c r="C60" s="104" t="s">
        <v>149</v>
      </c>
      <c r="D60" s="102">
        <v>72.400000000000006</v>
      </c>
      <c r="E60" s="102">
        <v>4</v>
      </c>
      <c r="F60" s="102">
        <v>18.100000000000001</v>
      </c>
      <c r="G60" s="102">
        <v>72.400000000000006</v>
      </c>
      <c r="H60" s="102">
        <v>13.54</v>
      </c>
      <c r="I60" s="105">
        <v>13.54</v>
      </c>
      <c r="J60" s="102">
        <v>19.3</v>
      </c>
      <c r="K60" s="102">
        <v>153.35</v>
      </c>
      <c r="L60" s="102">
        <v>408.93</v>
      </c>
      <c r="M60" s="102"/>
      <c r="N60" s="102"/>
      <c r="O60" s="102"/>
      <c r="P60" s="102"/>
      <c r="Q60" s="102"/>
      <c r="R60" s="102"/>
      <c r="S60" s="102"/>
      <c r="T60" s="105"/>
      <c r="U60" s="102"/>
      <c r="V60" s="102"/>
      <c r="W60" s="102"/>
      <c r="X60" s="102" t="s">
        <v>95</v>
      </c>
      <c r="Y60" s="102" t="s">
        <v>88</v>
      </c>
      <c r="Z60" s="102">
        <v>19.5</v>
      </c>
      <c r="AA60" s="102">
        <v>17</v>
      </c>
      <c r="AB60" s="101" t="s">
        <v>98</v>
      </c>
      <c r="AC60" s="101" t="s">
        <v>87</v>
      </c>
      <c r="AD60" s="100"/>
      <c r="AE60" s="102" t="s">
        <v>95</v>
      </c>
    </row>
    <row r="61" spans="1:31" x14ac:dyDescent="0.25">
      <c r="A61" s="104" t="s">
        <v>146</v>
      </c>
      <c r="B61" s="104">
        <v>205.6</v>
      </c>
      <c r="C61" s="104" t="s">
        <v>150</v>
      </c>
      <c r="D61" s="102">
        <v>72.400000000000006</v>
      </c>
      <c r="E61" s="102">
        <v>4</v>
      </c>
      <c r="F61" s="102">
        <v>18.100000000000001</v>
      </c>
      <c r="G61" s="102">
        <v>72.400000000000006</v>
      </c>
      <c r="H61" s="102">
        <v>13.54</v>
      </c>
      <c r="I61" s="105">
        <v>13.54</v>
      </c>
      <c r="J61" s="102">
        <v>19.3</v>
      </c>
      <c r="K61" s="102">
        <v>153.35</v>
      </c>
      <c r="L61" s="102">
        <v>408.93</v>
      </c>
      <c r="M61" s="102"/>
      <c r="N61" s="102"/>
      <c r="O61" s="102"/>
      <c r="P61" s="102"/>
      <c r="Q61" s="102"/>
      <c r="R61" s="102"/>
      <c r="S61" s="102"/>
      <c r="T61" s="105"/>
      <c r="U61" s="102"/>
      <c r="V61" s="102"/>
      <c r="W61" s="102"/>
      <c r="X61" s="102" t="s">
        <v>95</v>
      </c>
      <c r="Y61" s="102" t="s">
        <v>88</v>
      </c>
      <c r="Z61" s="102">
        <v>19.5</v>
      </c>
      <c r="AA61" s="102">
        <v>17</v>
      </c>
      <c r="AB61" s="101" t="s">
        <v>98</v>
      </c>
      <c r="AC61" s="101" t="s">
        <v>87</v>
      </c>
      <c r="AD61" s="100"/>
      <c r="AE61" s="102" t="s">
        <v>95</v>
      </c>
    </row>
    <row r="62" spans="1:31" x14ac:dyDescent="0.25">
      <c r="A62" s="103" t="s">
        <v>151</v>
      </c>
      <c r="B62" s="103">
        <v>220.16</v>
      </c>
      <c r="C62" s="103" t="s">
        <v>152</v>
      </c>
      <c r="D62" s="102">
        <v>10</v>
      </c>
      <c r="E62" s="102">
        <v>4</v>
      </c>
      <c r="F62" s="102">
        <v>2.5</v>
      </c>
      <c r="G62" s="102">
        <v>10</v>
      </c>
      <c r="H62" s="102">
        <v>19.95</v>
      </c>
      <c r="I62" s="102">
        <v>19.95</v>
      </c>
      <c r="J62" s="102">
        <v>20.76</v>
      </c>
      <c r="K62" s="102">
        <v>1188.8599999999999</v>
      </c>
      <c r="L62" s="102">
        <v>3170.3</v>
      </c>
      <c r="M62" s="102"/>
      <c r="N62" s="102"/>
      <c r="O62" s="102"/>
      <c r="P62" s="102"/>
      <c r="Q62" s="102"/>
      <c r="R62" s="102"/>
      <c r="S62" s="102"/>
      <c r="T62" s="105"/>
      <c r="U62" s="102"/>
      <c r="V62" s="102"/>
      <c r="W62" s="102"/>
      <c r="X62" s="102" t="s">
        <v>87</v>
      </c>
      <c r="Y62" s="102" t="s">
        <v>88</v>
      </c>
      <c r="Z62" s="102">
        <v>19.5</v>
      </c>
      <c r="AA62" s="102">
        <v>17</v>
      </c>
      <c r="AB62" s="101" t="s">
        <v>87</v>
      </c>
      <c r="AC62" s="101" t="s">
        <v>87</v>
      </c>
      <c r="AD62" s="100"/>
      <c r="AE62" s="102" t="s">
        <v>87</v>
      </c>
    </row>
    <row r="63" spans="1:31" x14ac:dyDescent="0.25">
      <c r="A63" s="103" t="s">
        <v>151</v>
      </c>
      <c r="B63" s="103">
        <v>220.16</v>
      </c>
      <c r="C63" s="103" t="s">
        <v>140</v>
      </c>
      <c r="D63" s="102">
        <v>15</v>
      </c>
      <c r="E63" s="102">
        <v>4</v>
      </c>
      <c r="F63" s="102">
        <v>3.75</v>
      </c>
      <c r="G63" s="102">
        <v>15</v>
      </c>
      <c r="H63" s="102">
        <v>19.48</v>
      </c>
      <c r="I63" s="102">
        <v>19.48</v>
      </c>
      <c r="J63" s="102">
        <v>20.65</v>
      </c>
      <c r="K63" s="102">
        <v>792.58</v>
      </c>
      <c r="L63" s="102">
        <v>2113.54</v>
      </c>
      <c r="M63" s="102"/>
      <c r="N63" s="102"/>
      <c r="O63" s="102"/>
      <c r="P63" s="102"/>
      <c r="Q63" s="102"/>
      <c r="R63" s="102"/>
      <c r="S63" s="102"/>
      <c r="T63" s="105"/>
      <c r="U63" s="102"/>
      <c r="V63" s="102"/>
      <c r="W63" s="102"/>
      <c r="X63" s="102" t="s">
        <v>87</v>
      </c>
      <c r="Y63" s="102" t="s">
        <v>88</v>
      </c>
      <c r="Z63" s="102">
        <v>19.5</v>
      </c>
      <c r="AA63" s="102">
        <v>17</v>
      </c>
      <c r="AB63" s="101" t="s">
        <v>87</v>
      </c>
      <c r="AC63" s="101" t="s">
        <v>87</v>
      </c>
      <c r="AD63" s="100"/>
      <c r="AE63" s="102" t="s">
        <v>87</v>
      </c>
    </row>
    <row r="64" spans="1:31" x14ac:dyDescent="0.25">
      <c r="A64" s="103" t="s">
        <v>151</v>
      </c>
      <c r="B64" s="103">
        <v>220.16</v>
      </c>
      <c r="C64" s="103" t="s">
        <v>128</v>
      </c>
      <c r="D64" s="102">
        <v>15</v>
      </c>
      <c r="E64" s="102">
        <v>4</v>
      </c>
      <c r="F64" s="102">
        <v>3.75</v>
      </c>
      <c r="G64" s="102">
        <v>15</v>
      </c>
      <c r="H64" s="102">
        <v>19.48</v>
      </c>
      <c r="I64" s="102">
        <v>19.48</v>
      </c>
      <c r="J64" s="102">
        <v>20.65</v>
      </c>
      <c r="K64" s="102">
        <v>792.58</v>
      </c>
      <c r="L64" s="102">
        <v>2113.54</v>
      </c>
      <c r="M64" s="102"/>
      <c r="N64" s="102"/>
      <c r="O64" s="102"/>
      <c r="P64" s="102"/>
      <c r="Q64" s="102"/>
      <c r="R64" s="102"/>
      <c r="S64" s="102"/>
      <c r="T64" s="105"/>
      <c r="U64" s="102"/>
      <c r="V64" s="102"/>
      <c r="W64" s="102"/>
      <c r="X64" s="102" t="s">
        <v>87</v>
      </c>
      <c r="Y64" s="102" t="s">
        <v>88</v>
      </c>
      <c r="Z64" s="102">
        <v>19.5</v>
      </c>
      <c r="AA64" s="102">
        <v>17</v>
      </c>
      <c r="AB64" s="101" t="s">
        <v>87</v>
      </c>
      <c r="AC64" s="101" t="s">
        <v>87</v>
      </c>
      <c r="AD64" s="100"/>
      <c r="AE64" s="102" t="s">
        <v>87</v>
      </c>
    </row>
    <row r="65" spans="1:31" ht="30" x14ac:dyDescent="0.25">
      <c r="A65" s="104" t="s">
        <v>153</v>
      </c>
      <c r="B65" s="104">
        <v>73.900000000000006</v>
      </c>
      <c r="C65" s="104" t="s">
        <v>109</v>
      </c>
      <c r="D65" s="102">
        <v>7.21</v>
      </c>
      <c r="E65" s="102">
        <v>4</v>
      </c>
      <c r="F65" s="102">
        <v>1.8</v>
      </c>
      <c r="G65" s="102">
        <v>7.21</v>
      </c>
      <c r="H65" s="102">
        <v>9.76</v>
      </c>
      <c r="I65" s="102"/>
      <c r="J65" s="102"/>
      <c r="K65" s="102"/>
      <c r="L65" s="102"/>
      <c r="M65" s="102"/>
      <c r="N65" s="102"/>
      <c r="O65" s="102"/>
      <c r="P65" s="105">
        <v>9.76</v>
      </c>
      <c r="Q65" s="113">
        <v>2.38</v>
      </c>
      <c r="R65" s="102">
        <v>295.19</v>
      </c>
      <c r="S65" s="102">
        <v>590.38</v>
      </c>
      <c r="T65" s="105"/>
      <c r="U65" s="102"/>
      <c r="V65" s="102"/>
      <c r="W65" s="102"/>
      <c r="X65" s="102" t="s">
        <v>87</v>
      </c>
      <c r="Y65" s="102" t="s">
        <v>100</v>
      </c>
      <c r="Z65" s="102">
        <v>0.8</v>
      </c>
      <c r="AA65" s="102">
        <v>1.6</v>
      </c>
      <c r="AB65" s="106" t="s">
        <v>95</v>
      </c>
      <c r="AC65" s="101" t="s">
        <v>95</v>
      </c>
      <c r="AD65" s="100"/>
      <c r="AE65" s="102" t="s">
        <v>95</v>
      </c>
    </row>
    <row r="66" spans="1:31" x14ac:dyDescent="0.25">
      <c r="A66" s="104" t="s">
        <v>153</v>
      </c>
      <c r="B66" s="104">
        <v>73.900000000000006</v>
      </c>
      <c r="C66" s="104" t="s">
        <v>86</v>
      </c>
      <c r="D66" s="102">
        <v>10</v>
      </c>
      <c r="E66" s="102">
        <v>4</v>
      </c>
      <c r="F66" s="102">
        <v>2.5</v>
      </c>
      <c r="G66" s="102">
        <v>10</v>
      </c>
      <c r="H66" s="102">
        <v>18.07</v>
      </c>
      <c r="I66" s="111">
        <v>18.07</v>
      </c>
      <c r="J66" s="102">
        <v>20.309999999999999</v>
      </c>
      <c r="K66" s="102">
        <v>399.06</v>
      </c>
      <c r="L66" s="102">
        <v>1064.1600000000001</v>
      </c>
      <c r="M66" s="102"/>
      <c r="N66" s="102"/>
      <c r="O66" s="102"/>
      <c r="P66" s="102"/>
      <c r="Q66" s="102"/>
      <c r="R66" s="102"/>
      <c r="S66" s="102"/>
      <c r="T66" s="105"/>
      <c r="U66" s="102"/>
      <c r="V66" s="102"/>
      <c r="W66" s="102"/>
      <c r="X66" s="102" t="s">
        <v>87</v>
      </c>
      <c r="Y66" s="102" t="s">
        <v>88</v>
      </c>
      <c r="Z66" s="102">
        <v>19.5</v>
      </c>
      <c r="AA66" s="102">
        <v>17</v>
      </c>
      <c r="AB66" s="101" t="s">
        <v>87</v>
      </c>
      <c r="AC66" s="101" t="s">
        <v>87</v>
      </c>
      <c r="AD66" s="100"/>
      <c r="AE66" s="102" t="s">
        <v>95</v>
      </c>
    </row>
    <row r="67" spans="1:31" x14ac:dyDescent="0.25">
      <c r="A67" s="104" t="s">
        <v>153</v>
      </c>
      <c r="B67" s="104">
        <v>73.900000000000006</v>
      </c>
      <c r="C67" s="104" t="s">
        <v>86</v>
      </c>
      <c r="D67" s="102">
        <v>10</v>
      </c>
      <c r="E67" s="102">
        <v>4</v>
      </c>
      <c r="F67" s="102">
        <v>2.5</v>
      </c>
      <c r="G67" s="102">
        <v>10</v>
      </c>
      <c r="H67" s="102">
        <v>18.07</v>
      </c>
      <c r="I67" s="111">
        <v>18.07</v>
      </c>
      <c r="J67" s="102">
        <v>20.309999999999999</v>
      </c>
      <c r="K67" s="102">
        <v>399.06</v>
      </c>
      <c r="L67" s="102">
        <v>1064.1600000000001</v>
      </c>
      <c r="M67" s="102"/>
      <c r="N67" s="102"/>
      <c r="O67" s="102"/>
      <c r="P67" s="102"/>
      <c r="Q67" s="102"/>
      <c r="R67" s="102"/>
      <c r="S67" s="102"/>
      <c r="T67" s="105"/>
      <c r="U67" s="102"/>
      <c r="V67" s="102"/>
      <c r="W67" s="102"/>
      <c r="X67" s="102" t="s">
        <v>87</v>
      </c>
      <c r="Y67" s="102" t="s">
        <v>88</v>
      </c>
      <c r="Z67" s="102">
        <v>19.5</v>
      </c>
      <c r="AA67" s="102">
        <v>17</v>
      </c>
      <c r="AB67" s="101" t="s">
        <v>87</v>
      </c>
      <c r="AC67" s="101" t="s">
        <v>87</v>
      </c>
      <c r="AD67" s="100"/>
      <c r="AE67" s="102" t="s">
        <v>95</v>
      </c>
    </row>
    <row r="68" spans="1:31" x14ac:dyDescent="0.25">
      <c r="A68" s="104" t="s">
        <v>153</v>
      </c>
      <c r="B68" s="104">
        <v>73.900000000000006</v>
      </c>
      <c r="C68" s="104" t="s">
        <v>131</v>
      </c>
      <c r="D68" s="102">
        <v>2.74</v>
      </c>
      <c r="E68" s="102">
        <v>4</v>
      </c>
      <c r="F68" s="102">
        <v>0.69</v>
      </c>
      <c r="G68" s="102">
        <v>2.74</v>
      </c>
      <c r="H68" s="102">
        <v>20.13</v>
      </c>
      <c r="I68" s="102">
        <v>20.13</v>
      </c>
      <c r="J68" s="102">
        <v>20.81</v>
      </c>
      <c r="K68" s="102">
        <v>1456.42</v>
      </c>
      <c r="L68" s="102">
        <v>3883.8</v>
      </c>
      <c r="M68" s="102"/>
      <c r="N68" s="102"/>
      <c r="O68" s="102"/>
      <c r="P68" s="102"/>
      <c r="Q68" s="102"/>
      <c r="R68" s="102"/>
      <c r="S68" s="102"/>
      <c r="T68" s="105"/>
      <c r="U68" s="102"/>
      <c r="V68" s="102"/>
      <c r="W68" s="102"/>
      <c r="X68" s="102" t="s">
        <v>87</v>
      </c>
      <c r="Y68" s="102" t="s">
        <v>88</v>
      </c>
      <c r="Z68" s="102">
        <v>19.5</v>
      </c>
      <c r="AA68" s="102">
        <v>17</v>
      </c>
      <c r="AB68" s="101" t="s">
        <v>87</v>
      </c>
      <c r="AC68" s="101" t="s">
        <v>87</v>
      </c>
      <c r="AD68" s="100"/>
      <c r="AE68" s="102" t="s">
        <v>87</v>
      </c>
    </row>
    <row r="69" spans="1:31" x14ac:dyDescent="0.25">
      <c r="A69" s="104" t="s">
        <v>153</v>
      </c>
      <c r="B69" s="104">
        <v>73.900000000000006</v>
      </c>
      <c r="C69" s="104" t="s">
        <v>86</v>
      </c>
      <c r="D69" s="102">
        <v>2.74</v>
      </c>
      <c r="E69" s="102">
        <v>4</v>
      </c>
      <c r="F69" s="102">
        <v>0.69</v>
      </c>
      <c r="G69" s="102">
        <v>2.74</v>
      </c>
      <c r="H69" s="102">
        <v>20.13</v>
      </c>
      <c r="I69" s="102">
        <v>20.13</v>
      </c>
      <c r="J69" s="102">
        <v>20.81</v>
      </c>
      <c r="K69" s="102">
        <v>1456.42</v>
      </c>
      <c r="L69" s="102">
        <v>3883.8</v>
      </c>
      <c r="M69" s="102"/>
      <c r="N69" s="102"/>
      <c r="O69" s="102"/>
      <c r="P69" s="102"/>
      <c r="Q69" s="102"/>
      <c r="R69" s="102"/>
      <c r="S69" s="102"/>
      <c r="T69" s="105"/>
      <c r="U69" s="102"/>
      <c r="V69" s="102"/>
      <c r="W69" s="102"/>
      <c r="X69" s="102" t="s">
        <v>87</v>
      </c>
      <c r="Y69" s="102" t="s">
        <v>88</v>
      </c>
      <c r="Z69" s="102">
        <v>19.5</v>
      </c>
      <c r="AA69" s="102">
        <v>17</v>
      </c>
      <c r="AB69" s="101" t="s">
        <v>87</v>
      </c>
      <c r="AC69" s="101" t="s">
        <v>87</v>
      </c>
      <c r="AD69" s="100"/>
      <c r="AE69" s="102" t="s">
        <v>87</v>
      </c>
    </row>
    <row r="70" spans="1:31" ht="30" x14ac:dyDescent="0.25">
      <c r="A70" s="104" t="s">
        <v>153</v>
      </c>
      <c r="B70" s="104">
        <v>73.900000000000006</v>
      </c>
      <c r="C70" s="104" t="s">
        <v>109</v>
      </c>
      <c r="D70" s="102">
        <v>8.8000000000000007</v>
      </c>
      <c r="E70" s="102">
        <v>4</v>
      </c>
      <c r="F70" s="102">
        <v>2.2000000000000002</v>
      </c>
      <c r="G70" s="102">
        <v>8.8000000000000007</v>
      </c>
      <c r="H70" s="102">
        <v>11.91</v>
      </c>
      <c r="I70" s="102"/>
      <c r="J70" s="102"/>
      <c r="K70" s="102"/>
      <c r="L70" s="102"/>
      <c r="M70" s="102"/>
      <c r="N70" s="102"/>
      <c r="O70" s="102"/>
      <c r="P70" s="105">
        <v>11.91</v>
      </c>
      <c r="Q70" s="102">
        <v>2.89</v>
      </c>
      <c r="R70" s="102">
        <v>241.85</v>
      </c>
      <c r="S70" s="102">
        <v>483.71</v>
      </c>
      <c r="T70" s="105"/>
      <c r="U70" s="102"/>
      <c r="V70" s="102"/>
      <c r="W70" s="102"/>
      <c r="X70" s="102" t="s">
        <v>87</v>
      </c>
      <c r="Y70" s="102" t="s">
        <v>100</v>
      </c>
      <c r="Z70" s="102">
        <v>0.8</v>
      </c>
      <c r="AA70" s="102">
        <v>1.6</v>
      </c>
      <c r="AB70" s="106" t="s">
        <v>95</v>
      </c>
      <c r="AC70" s="101" t="s">
        <v>95</v>
      </c>
      <c r="AD70" s="100"/>
      <c r="AE70" s="102" t="s">
        <v>95</v>
      </c>
    </row>
    <row r="71" spans="1:31" x14ac:dyDescent="0.25">
      <c r="A71" s="104" t="s">
        <v>153</v>
      </c>
      <c r="B71" s="104">
        <v>73.900000000000006</v>
      </c>
      <c r="C71" s="104" t="s">
        <v>154</v>
      </c>
      <c r="D71" s="102">
        <v>2</v>
      </c>
      <c r="E71" s="102">
        <v>4</v>
      </c>
      <c r="F71" s="102">
        <v>0.5</v>
      </c>
      <c r="G71" s="102">
        <v>0.08</v>
      </c>
      <c r="H71" s="102">
        <v>20.88</v>
      </c>
      <c r="I71" s="102">
        <v>20.329999999999998</v>
      </c>
      <c r="J71" s="102">
        <v>20.86</v>
      </c>
      <c r="K71" s="102">
        <v>1995.3</v>
      </c>
      <c r="L71" s="102">
        <v>5320.8</v>
      </c>
      <c r="M71" s="102"/>
      <c r="N71" s="102"/>
      <c r="O71" s="102"/>
      <c r="P71" s="102"/>
      <c r="Q71" s="102"/>
      <c r="R71" s="102"/>
      <c r="S71" s="102"/>
      <c r="T71" s="105"/>
      <c r="U71" s="102"/>
      <c r="V71" s="102"/>
      <c r="W71" s="102"/>
      <c r="X71" s="102" t="s">
        <v>87</v>
      </c>
      <c r="Y71" s="102" t="s">
        <v>88</v>
      </c>
      <c r="Z71" s="102">
        <v>19.5</v>
      </c>
      <c r="AA71" s="102">
        <v>17</v>
      </c>
      <c r="AB71" s="101" t="s">
        <v>87</v>
      </c>
      <c r="AC71" s="101" t="s">
        <v>87</v>
      </c>
      <c r="AD71" s="100"/>
      <c r="AE71" s="102" t="s">
        <v>87</v>
      </c>
    </row>
    <row r="72" spans="1:31" x14ac:dyDescent="0.25">
      <c r="A72" s="103" t="s">
        <v>155</v>
      </c>
      <c r="B72" s="103">
        <v>73.900000000000006</v>
      </c>
      <c r="C72" s="103" t="s">
        <v>131</v>
      </c>
      <c r="D72" s="102">
        <v>15</v>
      </c>
      <c r="E72" s="102">
        <v>4</v>
      </c>
      <c r="F72" s="102">
        <v>3.75</v>
      </c>
      <c r="G72" s="102">
        <v>15</v>
      </c>
      <c r="H72" s="102">
        <v>16.66</v>
      </c>
      <c r="I72" s="105">
        <v>16.66</v>
      </c>
      <c r="J72" s="102">
        <v>19.989999999999998</v>
      </c>
      <c r="K72" s="102">
        <v>266.04000000000002</v>
      </c>
      <c r="L72" s="102">
        <v>709.44</v>
      </c>
      <c r="M72" s="102"/>
      <c r="N72" s="102"/>
      <c r="O72" s="102"/>
      <c r="P72" s="102"/>
      <c r="Q72" s="102"/>
      <c r="R72" s="102"/>
      <c r="S72" s="102"/>
      <c r="T72" s="105"/>
      <c r="U72" s="102"/>
      <c r="V72" s="102"/>
      <c r="W72" s="102"/>
      <c r="X72" s="102" t="s">
        <v>87</v>
      </c>
      <c r="Y72" s="102" t="s">
        <v>88</v>
      </c>
      <c r="Z72" s="102">
        <v>19.5</v>
      </c>
      <c r="AA72" s="102">
        <v>17</v>
      </c>
      <c r="AB72" s="106" t="s">
        <v>95</v>
      </c>
      <c r="AC72" s="101" t="s">
        <v>87</v>
      </c>
      <c r="AD72" s="100"/>
      <c r="AE72" s="102" t="s">
        <v>95</v>
      </c>
    </row>
    <row r="73" spans="1:31" x14ac:dyDescent="0.25">
      <c r="A73" s="104" t="s">
        <v>156</v>
      </c>
      <c r="B73" s="104">
        <v>147.1</v>
      </c>
      <c r="C73" s="104" t="s">
        <v>157</v>
      </c>
      <c r="D73" s="102">
        <v>18.2</v>
      </c>
      <c r="E73" s="102">
        <v>4</v>
      </c>
      <c r="F73" s="102">
        <v>4.55</v>
      </c>
      <c r="G73" s="102">
        <v>18.2</v>
      </c>
      <c r="H73" s="102">
        <v>12.37</v>
      </c>
      <c r="I73" s="105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5">
        <v>12.37</v>
      </c>
      <c r="U73" s="105">
        <v>3</v>
      </c>
      <c r="V73" s="102">
        <v>116.39</v>
      </c>
      <c r="W73" s="102">
        <v>232.77</v>
      </c>
      <c r="X73" s="102" t="s">
        <v>87</v>
      </c>
      <c r="Y73" s="102" t="s">
        <v>94</v>
      </c>
      <c r="Z73" s="102">
        <v>0.5</v>
      </c>
      <c r="AA73" s="102">
        <v>1.5</v>
      </c>
      <c r="AB73" s="106" t="s">
        <v>95</v>
      </c>
      <c r="AC73" s="101" t="s">
        <v>95</v>
      </c>
      <c r="AD73" s="100"/>
      <c r="AE73" s="102" t="s">
        <v>95</v>
      </c>
    </row>
    <row r="74" spans="1:31" x14ac:dyDescent="0.25">
      <c r="A74" s="104" t="s">
        <v>156</v>
      </c>
      <c r="B74" s="104">
        <v>147.1</v>
      </c>
      <c r="C74" s="104" t="s">
        <v>147</v>
      </c>
      <c r="D74" s="102">
        <v>34.15</v>
      </c>
      <c r="E74" s="102">
        <v>4</v>
      </c>
      <c r="F74" s="102">
        <v>8.5399999999999991</v>
      </c>
      <c r="G74" s="102">
        <v>34.15</v>
      </c>
      <c r="H74" s="102">
        <v>23.22</v>
      </c>
      <c r="I74" s="105">
        <v>16.05</v>
      </c>
      <c r="J74" s="102">
        <v>19.850000000000001</v>
      </c>
      <c r="K74" s="102">
        <v>232.6</v>
      </c>
      <c r="L74" s="102">
        <v>620.28</v>
      </c>
      <c r="M74" s="102"/>
      <c r="N74" s="102"/>
      <c r="O74" s="102"/>
      <c r="P74" s="102"/>
      <c r="Q74" s="102"/>
      <c r="R74" s="102"/>
      <c r="S74" s="102"/>
      <c r="T74" s="105"/>
      <c r="U74" s="102"/>
      <c r="V74" s="102"/>
      <c r="W74" s="102"/>
      <c r="X74" s="102" t="s">
        <v>87</v>
      </c>
      <c r="Y74" s="102" t="s">
        <v>88</v>
      </c>
      <c r="Z74" s="102">
        <v>19.5</v>
      </c>
      <c r="AA74" s="102">
        <v>17</v>
      </c>
      <c r="AB74" s="106" t="s">
        <v>95</v>
      </c>
      <c r="AC74" s="101" t="s">
        <v>87</v>
      </c>
      <c r="AD74" s="100"/>
      <c r="AE74" s="102" t="s">
        <v>95</v>
      </c>
    </row>
    <row r="75" spans="1:31" x14ac:dyDescent="0.25">
      <c r="A75" s="103" t="s">
        <v>158</v>
      </c>
      <c r="B75" s="103">
        <v>72.900000000000006</v>
      </c>
      <c r="C75" s="103" t="s">
        <v>117</v>
      </c>
      <c r="D75" s="102">
        <v>15</v>
      </c>
      <c r="E75" s="102">
        <v>4</v>
      </c>
      <c r="F75" s="102">
        <v>3.75</v>
      </c>
      <c r="G75" s="102">
        <v>15</v>
      </c>
      <c r="H75" s="102">
        <v>16.600000000000001</v>
      </c>
      <c r="I75" s="105">
        <v>16.600000000000001</v>
      </c>
      <c r="J75" s="102">
        <v>19.97</v>
      </c>
      <c r="K75" s="102">
        <v>262.44</v>
      </c>
      <c r="L75" s="102">
        <v>699.84</v>
      </c>
      <c r="M75" s="102"/>
      <c r="N75" s="102"/>
      <c r="O75" s="102"/>
      <c r="P75" s="102"/>
      <c r="Q75" s="102"/>
      <c r="R75" s="102"/>
      <c r="S75" s="102"/>
      <c r="T75" s="105"/>
      <c r="U75" s="102"/>
      <c r="V75" s="102"/>
      <c r="W75" s="102"/>
      <c r="X75" s="102" t="s">
        <v>87</v>
      </c>
      <c r="Y75" s="102" t="s">
        <v>88</v>
      </c>
      <c r="Z75" s="102">
        <v>19.5</v>
      </c>
      <c r="AA75" s="102">
        <v>17</v>
      </c>
      <c r="AB75" s="106" t="s">
        <v>95</v>
      </c>
      <c r="AC75" s="101" t="s">
        <v>87</v>
      </c>
      <c r="AD75" s="100"/>
      <c r="AE75" s="102" t="s">
        <v>95</v>
      </c>
    </row>
    <row r="76" spans="1:31" x14ac:dyDescent="0.25">
      <c r="A76" s="103" t="s">
        <v>159</v>
      </c>
      <c r="B76" s="103">
        <v>19.3</v>
      </c>
      <c r="C76" s="103" t="s">
        <v>117</v>
      </c>
      <c r="D76" s="102">
        <v>11.5</v>
      </c>
      <c r="E76" s="102">
        <v>4</v>
      </c>
      <c r="F76" s="102">
        <v>2.88</v>
      </c>
      <c r="G76" s="102">
        <v>11.5</v>
      </c>
      <c r="H76" s="102">
        <v>8.4499999999999993</v>
      </c>
      <c r="I76" s="105">
        <v>8.4499999999999993</v>
      </c>
      <c r="J76" s="102">
        <v>18.28</v>
      </c>
      <c r="K76" s="102">
        <v>90.63</v>
      </c>
      <c r="L76" s="102">
        <v>241.67</v>
      </c>
      <c r="M76" s="102"/>
      <c r="N76" s="102"/>
      <c r="O76" s="102"/>
      <c r="P76" s="102"/>
      <c r="Q76" s="102"/>
      <c r="R76" s="102"/>
      <c r="S76" s="102"/>
      <c r="T76" s="105"/>
      <c r="U76" s="102"/>
      <c r="V76" s="102"/>
      <c r="W76" s="102"/>
      <c r="X76" s="102" t="s">
        <v>87</v>
      </c>
      <c r="Y76" s="102" t="s">
        <v>88</v>
      </c>
      <c r="Z76" s="102">
        <v>19.5</v>
      </c>
      <c r="AA76" s="102">
        <v>17</v>
      </c>
      <c r="AB76" s="106" t="s">
        <v>95</v>
      </c>
      <c r="AC76" s="101" t="s">
        <v>87</v>
      </c>
      <c r="AD76" s="100"/>
      <c r="AE76" s="102" t="s">
        <v>95</v>
      </c>
    </row>
    <row r="77" spans="1:31" x14ac:dyDescent="0.25">
      <c r="A77" s="103" t="s">
        <v>160</v>
      </c>
      <c r="B77" s="103">
        <v>31.9</v>
      </c>
      <c r="C77" s="103" t="s">
        <v>117</v>
      </c>
      <c r="D77" s="102">
        <v>11.5</v>
      </c>
      <c r="E77" s="102">
        <v>4</v>
      </c>
      <c r="F77" s="102">
        <v>2.88</v>
      </c>
      <c r="G77" s="102">
        <v>11.5</v>
      </c>
      <c r="H77" s="102">
        <v>13.37</v>
      </c>
      <c r="I77" s="105">
        <v>13.37</v>
      </c>
      <c r="J77" s="102">
        <v>19.260000000000002</v>
      </c>
      <c r="K77" s="102">
        <v>149.79</v>
      </c>
      <c r="L77" s="102">
        <v>399.44</v>
      </c>
      <c r="M77" s="102"/>
      <c r="N77" s="102"/>
      <c r="O77" s="102"/>
      <c r="P77" s="102"/>
      <c r="Q77" s="102"/>
      <c r="R77" s="102"/>
      <c r="S77" s="102"/>
      <c r="T77" s="105"/>
      <c r="U77" s="102"/>
      <c r="V77" s="102"/>
      <c r="W77" s="102"/>
      <c r="X77" s="102" t="s">
        <v>87</v>
      </c>
      <c r="Y77" s="102" t="s">
        <v>88</v>
      </c>
      <c r="Z77" s="102">
        <v>19.5</v>
      </c>
      <c r="AA77" s="102">
        <v>17</v>
      </c>
      <c r="AB77" s="106" t="s">
        <v>95</v>
      </c>
      <c r="AC77" s="101" t="s">
        <v>87</v>
      </c>
      <c r="AD77" s="100"/>
      <c r="AE77" s="102" t="s">
        <v>95</v>
      </c>
    </row>
    <row r="78" spans="1:31" x14ac:dyDescent="0.25">
      <c r="A78" s="103" t="s">
        <v>160</v>
      </c>
      <c r="B78" s="103">
        <v>39.409999999999997</v>
      </c>
      <c r="C78" s="103" t="s">
        <v>128</v>
      </c>
      <c r="D78" s="102">
        <v>15</v>
      </c>
      <c r="E78" s="102">
        <v>4</v>
      </c>
      <c r="F78" s="102">
        <v>3.75</v>
      </c>
      <c r="G78" s="102">
        <v>15</v>
      </c>
      <c r="H78" s="102">
        <v>12.95</v>
      </c>
      <c r="I78" s="105">
        <v>12.95</v>
      </c>
      <c r="J78" s="102">
        <v>19.18</v>
      </c>
      <c r="K78" s="102">
        <v>141.88</v>
      </c>
      <c r="L78" s="102">
        <v>378.34</v>
      </c>
      <c r="M78" s="102"/>
      <c r="N78" s="102"/>
      <c r="O78" s="102"/>
      <c r="P78" s="102"/>
      <c r="Q78" s="102"/>
      <c r="R78" s="102"/>
      <c r="S78" s="102"/>
      <c r="T78" s="105"/>
      <c r="U78" s="102"/>
      <c r="V78" s="102"/>
      <c r="W78" s="102"/>
      <c r="X78" s="102" t="s">
        <v>87</v>
      </c>
      <c r="Y78" s="102" t="s">
        <v>88</v>
      </c>
      <c r="Z78" s="102">
        <v>19.5</v>
      </c>
      <c r="AA78" s="102">
        <v>17</v>
      </c>
      <c r="AB78" s="106" t="s">
        <v>95</v>
      </c>
      <c r="AC78" s="101" t="s">
        <v>87</v>
      </c>
      <c r="AD78" s="100"/>
      <c r="AE78" s="102" t="s">
        <v>95</v>
      </c>
    </row>
    <row r="79" spans="1:31" ht="30" x14ac:dyDescent="0.25">
      <c r="A79" s="104">
        <v>165</v>
      </c>
      <c r="B79" s="104">
        <v>1010.57</v>
      </c>
      <c r="C79" s="104" t="s">
        <v>109</v>
      </c>
      <c r="D79" s="102">
        <v>7.21</v>
      </c>
      <c r="E79" s="102">
        <v>4</v>
      </c>
      <c r="F79" s="102">
        <v>1.8</v>
      </c>
      <c r="G79" s="102">
        <v>7.21</v>
      </c>
      <c r="H79" s="102">
        <v>0.71</v>
      </c>
      <c r="I79" s="102"/>
      <c r="J79" s="102"/>
      <c r="K79" s="102"/>
      <c r="L79" s="102"/>
      <c r="M79" s="102"/>
      <c r="N79" s="102"/>
      <c r="O79" s="102"/>
      <c r="P79" s="102">
        <v>0.71</v>
      </c>
      <c r="Q79" s="102">
        <v>0.18</v>
      </c>
      <c r="R79" s="102">
        <v>4036.67</v>
      </c>
      <c r="S79" s="102">
        <v>8073.35</v>
      </c>
      <c r="T79" s="105"/>
      <c r="U79" s="102"/>
      <c r="V79" s="102"/>
      <c r="W79" s="102"/>
      <c r="X79" s="102" t="s">
        <v>87</v>
      </c>
      <c r="Y79" s="102" t="s">
        <v>100</v>
      </c>
      <c r="Z79" s="102">
        <v>0.8</v>
      </c>
      <c r="AA79" s="102">
        <v>1.6</v>
      </c>
      <c r="AB79" s="101" t="s">
        <v>87</v>
      </c>
      <c r="AC79" s="101" t="s">
        <v>87</v>
      </c>
      <c r="AD79" s="100"/>
      <c r="AE79" s="102" t="s">
        <v>95</v>
      </c>
    </row>
    <row r="80" spans="1:31" x14ac:dyDescent="0.25">
      <c r="A80" s="104">
        <v>165</v>
      </c>
      <c r="B80" s="104">
        <v>1010.57</v>
      </c>
      <c r="C80" s="104" t="s">
        <v>128</v>
      </c>
      <c r="D80" s="102">
        <v>15</v>
      </c>
      <c r="E80" s="102">
        <v>4</v>
      </c>
      <c r="F80" s="102">
        <v>3.75</v>
      </c>
      <c r="G80" s="102">
        <v>15</v>
      </c>
      <c r="H80" s="102">
        <v>20.59</v>
      </c>
      <c r="I80" s="102">
        <v>20.59</v>
      </c>
      <c r="J80" s="102">
        <v>20.92</v>
      </c>
      <c r="K80" s="102">
        <v>3638.05</v>
      </c>
      <c r="L80" s="102">
        <v>9701.4699999999993</v>
      </c>
      <c r="M80" s="102"/>
      <c r="N80" s="102"/>
      <c r="O80" s="102"/>
      <c r="P80" s="102"/>
      <c r="Q80" s="102"/>
      <c r="R80" s="102"/>
      <c r="S80" s="102"/>
      <c r="T80" s="105"/>
      <c r="U80" s="102"/>
      <c r="V80" s="102"/>
      <c r="W80" s="102"/>
      <c r="X80" s="102" t="s">
        <v>87</v>
      </c>
      <c r="Y80" s="102" t="s">
        <v>88</v>
      </c>
      <c r="Z80" s="102">
        <v>19.5</v>
      </c>
      <c r="AA80" s="102">
        <v>17</v>
      </c>
      <c r="AB80" s="101" t="s">
        <v>87</v>
      </c>
      <c r="AC80" s="101" t="s">
        <v>87</v>
      </c>
      <c r="AD80" s="100"/>
      <c r="AE80" s="102" t="s">
        <v>87</v>
      </c>
    </row>
    <row r="81" spans="1:31" x14ac:dyDescent="0.25">
      <c r="A81" s="104">
        <v>165</v>
      </c>
      <c r="B81" s="104">
        <v>1010.57</v>
      </c>
      <c r="C81" s="104" t="s">
        <v>161</v>
      </c>
      <c r="D81" s="102">
        <v>11.5</v>
      </c>
      <c r="E81" s="102">
        <v>4</v>
      </c>
      <c r="F81" s="102">
        <v>2.88</v>
      </c>
      <c r="G81" s="102">
        <v>11.5</v>
      </c>
      <c r="H81" s="102" t="s">
        <v>162</v>
      </c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5"/>
      <c r="U81" s="102"/>
      <c r="V81" s="102"/>
      <c r="W81" s="102"/>
      <c r="X81" s="102" t="s">
        <v>87</v>
      </c>
      <c r="Y81" s="102" t="s">
        <v>162</v>
      </c>
      <c r="Z81" s="102"/>
      <c r="AA81" s="102"/>
      <c r="AB81" s="101"/>
      <c r="AC81" s="101"/>
      <c r="AD81" s="100"/>
      <c r="AE81" s="102"/>
    </row>
    <row r="82" spans="1:31" x14ac:dyDescent="0.25">
      <c r="A82" s="103" t="s">
        <v>163</v>
      </c>
      <c r="B82" s="103">
        <v>62.7</v>
      </c>
      <c r="C82" s="103" t="s">
        <v>128</v>
      </c>
      <c r="D82" s="102">
        <v>15</v>
      </c>
      <c r="E82" s="102">
        <v>4</v>
      </c>
      <c r="F82" s="102">
        <v>3.75</v>
      </c>
      <c r="G82" s="102">
        <v>15</v>
      </c>
      <c r="H82" s="102">
        <v>15.9</v>
      </c>
      <c r="I82" s="105">
        <v>15.9</v>
      </c>
      <c r="J82" s="102">
        <v>19.82</v>
      </c>
      <c r="K82" s="102">
        <v>225.72</v>
      </c>
      <c r="L82" s="102">
        <v>601.91999999999996</v>
      </c>
      <c r="M82" s="102"/>
      <c r="N82" s="102"/>
      <c r="O82" s="102"/>
      <c r="P82" s="102"/>
      <c r="Q82" s="102"/>
      <c r="R82" s="102"/>
      <c r="S82" s="102"/>
      <c r="T82" s="105"/>
      <c r="U82" s="102"/>
      <c r="V82" s="102"/>
      <c r="W82" s="102"/>
      <c r="X82" s="102" t="s">
        <v>87</v>
      </c>
      <c r="Y82" s="102" t="s">
        <v>88</v>
      </c>
      <c r="Z82" s="102">
        <v>19.5</v>
      </c>
      <c r="AA82" s="102">
        <v>17</v>
      </c>
      <c r="AB82" s="106" t="s">
        <v>95</v>
      </c>
      <c r="AC82" s="101" t="s">
        <v>87</v>
      </c>
      <c r="AD82" s="100"/>
      <c r="AE82" s="102" t="s">
        <v>95</v>
      </c>
    </row>
    <row r="83" spans="1:31" x14ac:dyDescent="0.25">
      <c r="A83" s="103" t="s">
        <v>163</v>
      </c>
      <c r="B83" s="103">
        <v>62.7</v>
      </c>
      <c r="C83" s="103" t="s">
        <v>131</v>
      </c>
      <c r="D83" s="102">
        <v>2</v>
      </c>
      <c r="E83" s="102">
        <v>4</v>
      </c>
      <c r="F83" s="102">
        <v>0.5</v>
      </c>
      <c r="G83" s="102">
        <v>2</v>
      </c>
      <c r="H83" s="102">
        <v>20.23</v>
      </c>
      <c r="I83" s="102">
        <v>20.23</v>
      </c>
      <c r="J83" s="102">
        <v>20.83</v>
      </c>
      <c r="K83" s="102">
        <v>1692.9</v>
      </c>
      <c r="L83" s="102">
        <v>4514.3999999999996</v>
      </c>
      <c r="M83" s="102"/>
      <c r="N83" s="102"/>
      <c r="O83" s="102"/>
      <c r="P83" s="102"/>
      <c r="Q83" s="102"/>
      <c r="R83" s="102"/>
      <c r="S83" s="102"/>
      <c r="T83" s="105"/>
      <c r="U83" s="102"/>
      <c r="V83" s="102"/>
      <c r="W83" s="102"/>
      <c r="X83" s="102" t="s">
        <v>87</v>
      </c>
      <c r="Y83" s="102" t="s">
        <v>88</v>
      </c>
      <c r="Z83" s="102">
        <v>19.5</v>
      </c>
      <c r="AA83" s="102">
        <v>17</v>
      </c>
      <c r="AB83" s="101" t="s">
        <v>87</v>
      </c>
      <c r="AC83" s="101" t="s">
        <v>87</v>
      </c>
      <c r="AD83" s="100"/>
      <c r="AE83" s="102" t="s">
        <v>87</v>
      </c>
    </row>
    <row r="84" spans="1:31" x14ac:dyDescent="0.25">
      <c r="A84" s="103" t="s">
        <v>164</v>
      </c>
      <c r="B84" s="103">
        <v>113.1</v>
      </c>
      <c r="C84" s="103" t="s">
        <v>165</v>
      </c>
      <c r="D84" s="102">
        <v>10.5</v>
      </c>
      <c r="E84" s="102">
        <v>4</v>
      </c>
      <c r="F84" s="102">
        <v>2.63</v>
      </c>
      <c r="G84" s="102">
        <v>10.5</v>
      </c>
      <c r="H84" s="102">
        <v>9.2799999999999994</v>
      </c>
      <c r="I84" s="102"/>
      <c r="J84" s="102"/>
      <c r="K84" s="102"/>
      <c r="L84" s="102"/>
      <c r="M84" s="102"/>
      <c r="N84" s="102"/>
      <c r="O84" s="102"/>
      <c r="P84" s="117">
        <v>9.2799999999999994</v>
      </c>
      <c r="Q84" s="102">
        <v>2.27</v>
      </c>
      <c r="R84" s="102">
        <v>310.22000000000003</v>
      </c>
      <c r="S84" s="102">
        <v>620.42999999999995</v>
      </c>
      <c r="T84" s="105">
        <v>9.2799999999999994</v>
      </c>
      <c r="U84" s="105">
        <v>2.27</v>
      </c>
      <c r="V84" s="102">
        <v>155.11000000000001</v>
      </c>
      <c r="W84" s="102">
        <v>310.22000000000003</v>
      </c>
      <c r="X84" s="102" t="s">
        <v>87</v>
      </c>
      <c r="Y84" s="102" t="s">
        <v>94</v>
      </c>
      <c r="Z84" s="102" t="s">
        <v>166</v>
      </c>
      <c r="AA84" s="102" t="s">
        <v>167</v>
      </c>
      <c r="AB84" s="106" t="s">
        <v>95</v>
      </c>
      <c r="AC84" s="101" t="s">
        <v>95</v>
      </c>
      <c r="AD84" s="100"/>
      <c r="AE84" s="102" t="s">
        <v>95</v>
      </c>
    </row>
    <row r="85" spans="1:31" ht="30" x14ac:dyDescent="0.25">
      <c r="A85" s="103" t="s">
        <v>168</v>
      </c>
      <c r="B85" s="103">
        <v>113.1</v>
      </c>
      <c r="C85" s="103" t="s">
        <v>109</v>
      </c>
      <c r="D85" s="102">
        <v>2</v>
      </c>
      <c r="E85" s="102">
        <v>4</v>
      </c>
      <c r="F85" s="102">
        <v>0.5</v>
      </c>
      <c r="G85" s="102">
        <v>2</v>
      </c>
      <c r="H85" s="102">
        <v>1.77</v>
      </c>
      <c r="I85" s="102"/>
      <c r="J85" s="102"/>
      <c r="K85" s="102"/>
      <c r="L85" s="102"/>
      <c r="M85" s="102"/>
      <c r="N85" s="102"/>
      <c r="O85" s="102"/>
      <c r="P85" s="113">
        <v>1.77</v>
      </c>
      <c r="Q85" s="102">
        <v>0.44</v>
      </c>
      <c r="R85" s="102">
        <v>1628.64</v>
      </c>
      <c r="S85" s="102">
        <v>3257.28</v>
      </c>
      <c r="T85" s="105"/>
      <c r="U85" s="102"/>
      <c r="V85" s="102"/>
      <c r="W85" s="102"/>
      <c r="X85" s="102" t="s">
        <v>87</v>
      </c>
      <c r="Y85" s="102" t="s">
        <v>100</v>
      </c>
      <c r="Z85" s="102">
        <v>0.8</v>
      </c>
      <c r="AA85" s="102">
        <v>1.6</v>
      </c>
      <c r="AB85" s="106" t="s">
        <v>95</v>
      </c>
      <c r="AC85" s="101" t="s">
        <v>87</v>
      </c>
      <c r="AD85" s="100" t="s">
        <v>103</v>
      </c>
      <c r="AE85" s="102" t="s">
        <v>95</v>
      </c>
    </row>
    <row r="86" spans="1:31" ht="30" x14ac:dyDescent="0.25">
      <c r="A86" s="103" t="s">
        <v>168</v>
      </c>
      <c r="B86" s="103">
        <v>113.1</v>
      </c>
      <c r="C86" s="103" t="s">
        <v>108</v>
      </c>
      <c r="D86" s="102">
        <v>2.16</v>
      </c>
      <c r="E86" s="102">
        <v>4</v>
      </c>
      <c r="F86" s="102">
        <v>0.54</v>
      </c>
      <c r="G86" s="102">
        <v>2.16</v>
      </c>
      <c r="H86" s="102">
        <v>1.91</v>
      </c>
      <c r="I86" s="102"/>
      <c r="J86" s="102"/>
      <c r="K86" s="102"/>
      <c r="L86" s="102"/>
      <c r="M86" s="102"/>
      <c r="N86" s="102"/>
      <c r="O86" s="102"/>
      <c r="P86" s="113">
        <v>1.91</v>
      </c>
      <c r="Q86" s="102">
        <v>0.48</v>
      </c>
      <c r="R86" s="102">
        <v>1508</v>
      </c>
      <c r="S86" s="102">
        <v>3016</v>
      </c>
      <c r="T86" s="105"/>
      <c r="U86" s="102"/>
      <c r="V86" s="102"/>
      <c r="W86" s="102"/>
      <c r="X86" s="102" t="s">
        <v>87</v>
      </c>
      <c r="Y86" s="102" t="s">
        <v>100</v>
      </c>
      <c r="Z86" s="102">
        <v>0.4</v>
      </c>
      <c r="AA86" s="102">
        <v>0.8</v>
      </c>
      <c r="AB86" s="106" t="s">
        <v>95</v>
      </c>
      <c r="AC86" s="101" t="s">
        <v>87</v>
      </c>
      <c r="AD86" s="100" t="s">
        <v>103</v>
      </c>
      <c r="AE86" s="102" t="s">
        <v>95</v>
      </c>
    </row>
    <row r="87" spans="1:31" x14ac:dyDescent="0.25">
      <c r="A87" s="103" t="s">
        <v>168</v>
      </c>
      <c r="B87" s="103">
        <v>113.1</v>
      </c>
      <c r="C87" s="103" t="s">
        <v>131</v>
      </c>
      <c r="D87" s="102">
        <v>2</v>
      </c>
      <c r="E87" s="102">
        <v>4</v>
      </c>
      <c r="F87" s="102">
        <v>0.5</v>
      </c>
      <c r="G87" s="102">
        <v>2</v>
      </c>
      <c r="H87" s="102">
        <v>20.53</v>
      </c>
      <c r="I87" s="102">
        <v>20.53</v>
      </c>
      <c r="J87" s="102">
        <v>20.91</v>
      </c>
      <c r="K87" s="102">
        <v>3053.7</v>
      </c>
      <c r="L87" s="102">
        <v>8143.2</v>
      </c>
      <c r="M87" s="102"/>
      <c r="N87" s="102"/>
      <c r="O87" s="102"/>
      <c r="P87" s="102"/>
      <c r="Q87" s="102"/>
      <c r="R87" s="102"/>
      <c r="S87" s="102"/>
      <c r="T87" s="105"/>
      <c r="U87" s="102"/>
      <c r="V87" s="102"/>
      <c r="W87" s="102"/>
      <c r="X87" s="102" t="s">
        <v>87</v>
      </c>
      <c r="Y87" s="102" t="s">
        <v>88</v>
      </c>
      <c r="Z87" s="102">
        <v>19.5</v>
      </c>
      <c r="AA87" s="102">
        <v>17</v>
      </c>
      <c r="AB87" s="101" t="s">
        <v>87</v>
      </c>
      <c r="AC87" s="101" t="s">
        <v>87</v>
      </c>
      <c r="AD87" s="100"/>
      <c r="AE87" s="102" t="s">
        <v>87</v>
      </c>
    </row>
    <row r="88" spans="1:31" x14ac:dyDescent="0.25">
      <c r="A88" s="104" t="s">
        <v>169</v>
      </c>
      <c r="B88" s="104">
        <v>117.3</v>
      </c>
      <c r="C88" s="104" t="s">
        <v>161</v>
      </c>
      <c r="D88" s="102">
        <v>11.5</v>
      </c>
      <c r="E88" s="102">
        <v>4</v>
      </c>
      <c r="F88" s="102">
        <v>2.88</v>
      </c>
      <c r="G88" s="102">
        <v>11.5</v>
      </c>
      <c r="H88" s="102" t="s">
        <v>162</v>
      </c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5"/>
      <c r="U88" s="102"/>
      <c r="V88" s="102"/>
      <c r="W88" s="102"/>
      <c r="X88" s="102" t="s">
        <v>162</v>
      </c>
      <c r="Y88" s="102" t="s">
        <v>162</v>
      </c>
      <c r="Z88" s="102"/>
      <c r="AA88" s="102"/>
      <c r="AB88" s="101"/>
      <c r="AC88" s="101"/>
      <c r="AD88" s="100"/>
      <c r="AE88" s="102"/>
    </row>
    <row r="89" spans="1:31" x14ac:dyDescent="0.25">
      <c r="A89" s="103" t="s">
        <v>170</v>
      </c>
      <c r="B89" s="103">
        <v>84.55</v>
      </c>
      <c r="C89" s="103" t="s">
        <v>131</v>
      </c>
      <c r="D89" s="102">
        <v>15</v>
      </c>
      <c r="E89" s="102">
        <v>4</v>
      </c>
      <c r="F89" s="102">
        <v>3.75</v>
      </c>
      <c r="G89" s="102">
        <v>15</v>
      </c>
      <c r="H89" s="102">
        <v>17.190000000000001</v>
      </c>
      <c r="I89" s="111">
        <v>17.190000000000001</v>
      </c>
      <c r="J89" s="102">
        <v>20.11</v>
      </c>
      <c r="K89" s="102">
        <v>304.38</v>
      </c>
      <c r="L89" s="102">
        <v>811.68</v>
      </c>
      <c r="M89" s="102"/>
      <c r="N89" s="102"/>
      <c r="O89" s="102"/>
      <c r="P89" s="102"/>
      <c r="Q89" s="102"/>
      <c r="R89" s="102"/>
      <c r="S89" s="102"/>
      <c r="T89" s="105"/>
      <c r="U89" s="102"/>
      <c r="V89" s="102"/>
      <c r="W89" s="102"/>
      <c r="X89" s="102" t="s">
        <v>87</v>
      </c>
      <c r="Y89" s="102" t="s">
        <v>88</v>
      </c>
      <c r="Z89" s="102">
        <v>19.5</v>
      </c>
      <c r="AA89" s="102">
        <v>17</v>
      </c>
      <c r="AB89" s="101" t="s">
        <v>87</v>
      </c>
      <c r="AC89" s="101" t="s">
        <v>87</v>
      </c>
      <c r="AD89" s="100"/>
      <c r="AE89" s="102" t="s">
        <v>95</v>
      </c>
    </row>
    <row r="90" spans="1:31" ht="30" x14ac:dyDescent="0.25">
      <c r="A90" s="104" t="s">
        <v>171</v>
      </c>
      <c r="B90" s="104">
        <v>277.5</v>
      </c>
      <c r="C90" s="104" t="s">
        <v>108</v>
      </c>
      <c r="D90" s="102">
        <v>10.26</v>
      </c>
      <c r="E90" s="102">
        <v>4</v>
      </c>
      <c r="F90" s="102">
        <v>2.57</v>
      </c>
      <c r="G90" s="102">
        <v>10.26</v>
      </c>
      <c r="H90" s="102">
        <v>3.7</v>
      </c>
      <c r="I90" s="102"/>
      <c r="J90" s="102"/>
      <c r="K90" s="102"/>
      <c r="L90" s="102"/>
      <c r="M90" s="102"/>
      <c r="N90" s="102"/>
      <c r="O90" s="102"/>
      <c r="P90" s="117">
        <v>3.7</v>
      </c>
      <c r="Q90" s="102">
        <v>0.92</v>
      </c>
      <c r="R90" s="102">
        <v>778.95</v>
      </c>
      <c r="S90" s="102">
        <v>1557.89</v>
      </c>
      <c r="T90" s="105"/>
      <c r="U90" s="102"/>
      <c r="V90" s="102"/>
      <c r="W90" s="102"/>
      <c r="X90" s="102" t="s">
        <v>87</v>
      </c>
      <c r="Y90" s="102" t="s">
        <v>100</v>
      </c>
      <c r="Z90" s="102">
        <v>0.4</v>
      </c>
      <c r="AA90" s="102">
        <v>0.8</v>
      </c>
      <c r="AB90" s="106" t="s">
        <v>95</v>
      </c>
      <c r="AC90" s="101" t="s">
        <v>87</v>
      </c>
      <c r="AD90" s="100"/>
      <c r="AE90" s="102" t="s">
        <v>95</v>
      </c>
    </row>
    <row r="91" spans="1:31" x14ac:dyDescent="0.25">
      <c r="A91" s="104" t="s">
        <v>171</v>
      </c>
      <c r="B91" s="104">
        <v>287.5</v>
      </c>
      <c r="C91" s="104" t="s">
        <v>172</v>
      </c>
      <c r="D91" s="102">
        <v>2</v>
      </c>
      <c r="E91" s="102">
        <v>4</v>
      </c>
      <c r="F91" s="102">
        <v>0.5</v>
      </c>
      <c r="G91" s="102">
        <v>2</v>
      </c>
      <c r="H91" s="102">
        <v>21.65</v>
      </c>
      <c r="I91" s="102"/>
      <c r="J91" s="102"/>
      <c r="K91" s="102"/>
      <c r="L91" s="102"/>
      <c r="M91" s="102">
        <v>21.65</v>
      </c>
      <c r="N91" s="102">
        <v>20.96</v>
      </c>
      <c r="O91" s="102">
        <v>10608.75</v>
      </c>
      <c r="P91" s="102"/>
      <c r="Q91" s="102"/>
      <c r="R91" s="102"/>
      <c r="S91" s="102"/>
      <c r="T91" s="105"/>
      <c r="U91" s="102"/>
      <c r="V91" s="102"/>
      <c r="W91" s="102"/>
      <c r="X91" s="102" t="s">
        <v>87</v>
      </c>
      <c r="Y91" s="102" t="s">
        <v>113</v>
      </c>
      <c r="Z91" s="102">
        <v>23</v>
      </c>
      <c r="AA91" s="102" t="s">
        <v>114</v>
      </c>
      <c r="AB91" s="101" t="s">
        <v>87</v>
      </c>
      <c r="AC91" s="101" t="s">
        <v>87</v>
      </c>
      <c r="AD91" s="100"/>
      <c r="AE91" s="102" t="s">
        <v>87</v>
      </c>
    </row>
    <row r="92" spans="1:31" x14ac:dyDescent="0.25">
      <c r="A92" s="103" t="s">
        <v>173</v>
      </c>
      <c r="B92" s="103">
        <v>57.36</v>
      </c>
      <c r="C92" s="103" t="s">
        <v>147</v>
      </c>
      <c r="D92" s="102">
        <v>20.49</v>
      </c>
      <c r="E92" s="102">
        <v>4</v>
      </c>
      <c r="F92" s="102">
        <v>5.12</v>
      </c>
      <c r="G92" s="102">
        <v>20.49</v>
      </c>
      <c r="H92" s="102">
        <v>13.43</v>
      </c>
      <c r="I92" s="105">
        <v>13.43</v>
      </c>
      <c r="J92" s="102">
        <v>19.28</v>
      </c>
      <c r="K92" s="102">
        <v>151.16999999999999</v>
      </c>
      <c r="L92" s="102">
        <v>403.12</v>
      </c>
      <c r="M92" s="102"/>
      <c r="N92" s="102"/>
      <c r="O92" s="102"/>
      <c r="P92" s="102"/>
      <c r="Q92" s="102"/>
      <c r="R92" s="102"/>
      <c r="S92" s="102"/>
      <c r="T92" s="105"/>
      <c r="U92" s="102"/>
      <c r="V92" s="102"/>
      <c r="W92" s="102"/>
      <c r="X92" s="102" t="s">
        <v>87</v>
      </c>
      <c r="Y92" s="102" t="s">
        <v>88</v>
      </c>
      <c r="Z92" s="102">
        <v>19.5</v>
      </c>
      <c r="AA92" s="102">
        <v>17</v>
      </c>
      <c r="AB92" s="106" t="s">
        <v>95</v>
      </c>
      <c r="AC92" s="101" t="s">
        <v>87</v>
      </c>
      <c r="AD92" s="100"/>
      <c r="AE92" s="102" t="s">
        <v>95</v>
      </c>
    </row>
    <row r="93" spans="1:31" x14ac:dyDescent="0.25">
      <c r="A93" s="104" t="s">
        <v>174</v>
      </c>
      <c r="B93" s="104">
        <v>58.8</v>
      </c>
      <c r="C93" s="104" t="s">
        <v>157</v>
      </c>
      <c r="D93" s="102">
        <v>18.2</v>
      </c>
      <c r="E93" s="102">
        <v>4</v>
      </c>
      <c r="F93" s="102">
        <v>4.55</v>
      </c>
      <c r="G93" s="102">
        <v>38.4</v>
      </c>
      <c r="H93" s="102">
        <v>65.31</v>
      </c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5">
        <v>30.95</v>
      </c>
      <c r="U93" s="105">
        <v>7.18</v>
      </c>
      <c r="V93" s="102">
        <v>46.52</v>
      </c>
      <c r="W93" s="102">
        <v>93.05</v>
      </c>
      <c r="X93" s="102" t="s">
        <v>95</v>
      </c>
      <c r="Y93" s="102" t="s">
        <v>94</v>
      </c>
      <c r="Z93" s="102">
        <v>0.5</v>
      </c>
      <c r="AA93" s="102">
        <v>1.5</v>
      </c>
      <c r="AB93" s="106" t="s">
        <v>95</v>
      </c>
      <c r="AC93" s="101" t="s">
        <v>95</v>
      </c>
      <c r="AD93" s="100" t="s">
        <v>175</v>
      </c>
      <c r="AE93" s="102" t="s">
        <v>95</v>
      </c>
    </row>
    <row r="94" spans="1:31" x14ac:dyDescent="0.25">
      <c r="A94" s="103" t="s">
        <v>176</v>
      </c>
      <c r="B94" s="103">
        <v>149.9</v>
      </c>
      <c r="C94" s="103" t="s">
        <v>172</v>
      </c>
      <c r="D94" s="102">
        <v>15</v>
      </c>
      <c r="E94" s="102">
        <v>4</v>
      </c>
      <c r="F94" s="102">
        <v>3.75</v>
      </c>
      <c r="G94" s="102">
        <v>15</v>
      </c>
      <c r="H94" s="102">
        <v>30.96</v>
      </c>
      <c r="I94" s="102"/>
      <c r="J94" s="102"/>
      <c r="K94" s="102"/>
      <c r="L94" s="102"/>
      <c r="M94" s="117">
        <v>30.96</v>
      </c>
      <c r="N94" s="102">
        <v>20.49</v>
      </c>
      <c r="O94" s="102">
        <v>737.51</v>
      </c>
      <c r="P94" s="102"/>
      <c r="Q94" s="102"/>
      <c r="R94" s="102"/>
      <c r="S94" s="102"/>
      <c r="T94" s="105"/>
      <c r="U94" s="102"/>
      <c r="V94" s="102"/>
      <c r="W94" s="102"/>
      <c r="X94" s="102" t="s">
        <v>87</v>
      </c>
      <c r="Y94" s="102" t="s">
        <v>113</v>
      </c>
      <c r="Z94" s="102">
        <v>23</v>
      </c>
      <c r="AA94" s="102" t="s">
        <v>114</v>
      </c>
      <c r="AB94" s="106" t="s">
        <v>95</v>
      </c>
      <c r="AC94" s="101" t="s">
        <v>95</v>
      </c>
      <c r="AD94" s="100"/>
      <c r="AE94" s="102" t="s">
        <v>95</v>
      </c>
    </row>
    <row r="95" spans="1:31" x14ac:dyDescent="0.25">
      <c r="A95" s="103" t="s">
        <v>176</v>
      </c>
      <c r="B95" s="103">
        <v>149.9</v>
      </c>
      <c r="C95" s="103" t="s">
        <v>161</v>
      </c>
      <c r="D95" s="102">
        <v>11.5</v>
      </c>
      <c r="E95" s="102">
        <v>4</v>
      </c>
      <c r="F95" s="102">
        <v>2.88</v>
      </c>
      <c r="G95" s="102">
        <v>11.5</v>
      </c>
      <c r="H95" s="102" t="s">
        <v>162</v>
      </c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5"/>
      <c r="U95" s="102"/>
      <c r="V95" s="102"/>
      <c r="W95" s="102"/>
      <c r="X95" s="102" t="s">
        <v>87</v>
      </c>
      <c r="Y95" s="102" t="s">
        <v>162</v>
      </c>
      <c r="Z95" s="102"/>
      <c r="AA95" s="102"/>
      <c r="AB95" s="101"/>
      <c r="AC95" s="101"/>
      <c r="AD95" s="100"/>
      <c r="AE95" s="102"/>
    </row>
    <row r="96" spans="1:31" x14ac:dyDescent="0.25">
      <c r="A96" s="103" t="s">
        <v>176</v>
      </c>
      <c r="B96" s="103">
        <v>149.9</v>
      </c>
      <c r="C96" s="103" t="s">
        <v>128</v>
      </c>
      <c r="D96" s="102">
        <v>15</v>
      </c>
      <c r="E96" s="102">
        <v>4</v>
      </c>
      <c r="F96" s="102">
        <v>3.75</v>
      </c>
      <c r="G96" s="102">
        <v>15</v>
      </c>
      <c r="H96" s="102">
        <v>18.809999999999999</v>
      </c>
      <c r="I96" s="111">
        <v>18.809999999999999</v>
      </c>
      <c r="J96" s="102">
        <v>20.49</v>
      </c>
      <c r="K96" s="102">
        <v>539.64</v>
      </c>
      <c r="L96" s="102">
        <v>1439.04</v>
      </c>
      <c r="M96" s="102"/>
      <c r="N96" s="102"/>
      <c r="O96" s="102"/>
      <c r="P96" s="102"/>
      <c r="Q96" s="102"/>
      <c r="R96" s="102"/>
      <c r="S96" s="102"/>
      <c r="T96" s="105"/>
      <c r="U96" s="102"/>
      <c r="V96" s="102"/>
      <c r="W96" s="102"/>
      <c r="X96" s="102" t="s">
        <v>87</v>
      </c>
      <c r="Y96" s="102" t="s">
        <v>88</v>
      </c>
      <c r="Z96" s="102">
        <v>19.5</v>
      </c>
      <c r="AA96" s="102">
        <v>17</v>
      </c>
      <c r="AB96" s="101" t="s">
        <v>87</v>
      </c>
      <c r="AC96" s="101" t="s">
        <v>87</v>
      </c>
      <c r="AD96" s="100"/>
      <c r="AE96" s="102" t="s">
        <v>95</v>
      </c>
    </row>
    <row r="97" spans="1:31" x14ac:dyDescent="0.25">
      <c r="A97" s="103" t="s">
        <v>176</v>
      </c>
      <c r="B97" s="103">
        <v>149.9</v>
      </c>
      <c r="C97" s="103" t="s">
        <v>128</v>
      </c>
      <c r="D97" s="102">
        <v>10</v>
      </c>
      <c r="E97" s="102">
        <v>4</v>
      </c>
      <c r="F97" s="102">
        <v>2.5</v>
      </c>
      <c r="G97" s="102">
        <v>10</v>
      </c>
      <c r="H97" s="102">
        <v>19.510000000000002</v>
      </c>
      <c r="I97" s="102">
        <v>19.510000000000002</v>
      </c>
      <c r="J97" s="102">
        <v>20.66</v>
      </c>
      <c r="K97" s="102">
        <v>809.46</v>
      </c>
      <c r="L97" s="102">
        <v>2158.56</v>
      </c>
      <c r="M97" s="102"/>
      <c r="N97" s="102"/>
      <c r="O97" s="102"/>
      <c r="P97" s="102"/>
      <c r="Q97" s="102"/>
      <c r="R97" s="102"/>
      <c r="S97" s="102"/>
      <c r="T97" s="105"/>
      <c r="U97" s="102"/>
      <c r="V97" s="102"/>
      <c r="W97" s="102"/>
      <c r="X97" s="102" t="s">
        <v>87</v>
      </c>
      <c r="Y97" s="102" t="s">
        <v>88</v>
      </c>
      <c r="Z97" s="102">
        <v>19.5</v>
      </c>
      <c r="AA97" s="102">
        <v>17</v>
      </c>
      <c r="AB97" s="101" t="s">
        <v>87</v>
      </c>
      <c r="AC97" s="101" t="s">
        <v>87</v>
      </c>
      <c r="AD97" s="100"/>
      <c r="AE97" s="102" t="s">
        <v>87</v>
      </c>
    </row>
    <row r="98" spans="1:31" x14ac:dyDescent="0.25">
      <c r="A98" s="103" t="s">
        <v>176</v>
      </c>
      <c r="B98" s="103">
        <v>149.9</v>
      </c>
      <c r="C98" s="103" t="s">
        <v>157</v>
      </c>
      <c r="D98" s="102">
        <v>18.2</v>
      </c>
      <c r="E98" s="102">
        <v>4</v>
      </c>
      <c r="F98" s="102">
        <v>4.55</v>
      </c>
      <c r="G98" s="102">
        <v>18.2</v>
      </c>
      <c r="H98" s="102">
        <v>12.14</v>
      </c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5">
        <v>12.14</v>
      </c>
      <c r="U98" s="105">
        <v>2.95</v>
      </c>
      <c r="V98" s="102">
        <v>118.6</v>
      </c>
      <c r="W98" s="102">
        <v>237.2</v>
      </c>
      <c r="X98" s="102" t="s">
        <v>87</v>
      </c>
      <c r="Y98" s="102" t="s">
        <v>94</v>
      </c>
      <c r="Z98" s="102">
        <v>0.5</v>
      </c>
      <c r="AA98" s="102">
        <v>1.5</v>
      </c>
      <c r="AB98" s="106" t="s">
        <v>95</v>
      </c>
      <c r="AC98" s="101" t="s">
        <v>95</v>
      </c>
      <c r="AD98" s="100" t="s">
        <v>96</v>
      </c>
      <c r="AE98" s="102" t="s">
        <v>95</v>
      </c>
    </row>
    <row r="99" spans="1:31" x14ac:dyDescent="0.25">
      <c r="A99" s="103" t="s">
        <v>176</v>
      </c>
      <c r="B99" s="103">
        <v>149.9</v>
      </c>
      <c r="C99" s="103" t="s">
        <v>86</v>
      </c>
      <c r="D99" s="102">
        <v>15</v>
      </c>
      <c r="E99" s="102">
        <v>4</v>
      </c>
      <c r="F99" s="102">
        <v>3.75</v>
      </c>
      <c r="G99" s="102">
        <v>15</v>
      </c>
      <c r="H99" s="102">
        <v>18.809999999999999</v>
      </c>
      <c r="I99" s="111">
        <v>18.809999999999999</v>
      </c>
      <c r="J99" s="102">
        <v>20.49</v>
      </c>
      <c r="K99" s="102">
        <v>539.64</v>
      </c>
      <c r="L99" s="102">
        <v>1439.04</v>
      </c>
      <c r="M99" s="102"/>
      <c r="N99" s="102"/>
      <c r="O99" s="102"/>
      <c r="P99" s="102"/>
      <c r="Q99" s="102"/>
      <c r="R99" s="102"/>
      <c r="S99" s="102"/>
      <c r="T99" s="105"/>
      <c r="U99" s="102"/>
      <c r="V99" s="102"/>
      <c r="W99" s="102"/>
      <c r="X99" s="102" t="s">
        <v>87</v>
      </c>
      <c r="Y99" s="102" t="s">
        <v>88</v>
      </c>
      <c r="Z99" s="102">
        <v>19.5</v>
      </c>
      <c r="AA99" s="102">
        <v>17</v>
      </c>
      <c r="AB99" s="101" t="s">
        <v>87</v>
      </c>
      <c r="AC99" s="101" t="s">
        <v>87</v>
      </c>
      <c r="AD99" s="100"/>
      <c r="AE99" s="102" t="s">
        <v>95</v>
      </c>
    </row>
    <row r="100" spans="1:31" x14ac:dyDescent="0.25">
      <c r="A100" s="103" t="s">
        <v>176</v>
      </c>
      <c r="B100" s="103">
        <v>149.9</v>
      </c>
      <c r="C100" s="103" t="s">
        <v>86</v>
      </c>
      <c r="D100" s="102">
        <v>2</v>
      </c>
      <c r="E100" s="102">
        <v>4</v>
      </c>
      <c r="F100" s="102">
        <v>0.5</v>
      </c>
      <c r="G100" s="102">
        <v>2</v>
      </c>
      <c r="H100" s="102">
        <v>20.62</v>
      </c>
      <c r="I100" s="102">
        <v>20.62</v>
      </c>
      <c r="J100" s="102">
        <v>20.93</v>
      </c>
      <c r="K100" s="102">
        <v>4047.3</v>
      </c>
      <c r="L100" s="102">
        <v>10792.8</v>
      </c>
      <c r="M100" s="102"/>
      <c r="N100" s="102"/>
      <c r="O100" s="102"/>
      <c r="P100" s="102"/>
      <c r="Q100" s="102"/>
      <c r="R100" s="102"/>
      <c r="S100" s="102"/>
      <c r="T100" s="105"/>
      <c r="U100" s="102"/>
      <c r="V100" s="102"/>
      <c r="W100" s="102"/>
      <c r="X100" s="102" t="s">
        <v>87</v>
      </c>
      <c r="Y100" s="102" t="s">
        <v>88</v>
      </c>
      <c r="Z100" s="102">
        <v>19.5</v>
      </c>
      <c r="AA100" s="102">
        <v>17</v>
      </c>
      <c r="AB100" s="101" t="s">
        <v>87</v>
      </c>
      <c r="AC100" s="101" t="s">
        <v>87</v>
      </c>
      <c r="AD100" s="100"/>
      <c r="AE100" s="102" t="s">
        <v>87</v>
      </c>
    </row>
    <row r="101" spans="1:31" x14ac:dyDescent="0.25">
      <c r="A101" s="104">
        <v>124</v>
      </c>
      <c r="B101" s="104">
        <v>101.2</v>
      </c>
      <c r="C101" s="104" t="s">
        <v>128</v>
      </c>
      <c r="D101" s="102">
        <v>15</v>
      </c>
      <c r="E101" s="102">
        <v>4</v>
      </c>
      <c r="F101" s="102">
        <v>3.75</v>
      </c>
      <c r="G101" s="102">
        <v>15</v>
      </c>
      <c r="H101" s="102">
        <v>17.8</v>
      </c>
      <c r="I101" s="111">
        <v>17.8</v>
      </c>
      <c r="J101" s="102">
        <v>20.25</v>
      </c>
      <c r="K101" s="102">
        <v>364.32</v>
      </c>
      <c r="L101" s="102">
        <v>971.52</v>
      </c>
      <c r="M101" s="102"/>
      <c r="N101" s="102"/>
      <c r="O101" s="102"/>
      <c r="P101" s="102"/>
      <c r="Q101" s="102"/>
      <c r="R101" s="102"/>
      <c r="S101" s="102"/>
      <c r="T101" s="105"/>
      <c r="U101" s="102"/>
      <c r="V101" s="102"/>
      <c r="W101" s="102"/>
      <c r="X101" s="102" t="s">
        <v>87</v>
      </c>
      <c r="Y101" s="102" t="s">
        <v>88</v>
      </c>
      <c r="Z101" s="102">
        <v>19.5</v>
      </c>
      <c r="AA101" s="102">
        <v>17</v>
      </c>
      <c r="AB101" s="101" t="s">
        <v>87</v>
      </c>
      <c r="AC101" s="101" t="s">
        <v>87</v>
      </c>
      <c r="AD101" s="100"/>
      <c r="AE101" s="102" t="s">
        <v>95</v>
      </c>
    </row>
    <row r="102" spans="1:31" x14ac:dyDescent="0.25">
      <c r="A102" s="103">
        <v>119</v>
      </c>
      <c r="B102" s="103">
        <v>125.4</v>
      </c>
      <c r="C102" s="120" t="s">
        <v>177</v>
      </c>
      <c r="D102" s="102">
        <v>1</v>
      </c>
      <c r="E102" s="102">
        <v>4</v>
      </c>
      <c r="F102" s="102">
        <v>0.25</v>
      </c>
      <c r="G102" s="102">
        <v>1</v>
      </c>
      <c r="H102" s="102">
        <v>0.8</v>
      </c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5">
        <v>0.8</v>
      </c>
      <c r="U102" s="102">
        <v>0.2</v>
      </c>
      <c r="V102" s="102">
        <v>1805.76</v>
      </c>
      <c r="W102" s="102">
        <v>3611.52</v>
      </c>
      <c r="X102" s="102" t="s">
        <v>87</v>
      </c>
      <c r="Y102" s="102" t="s">
        <v>94</v>
      </c>
      <c r="Z102" s="102">
        <v>0.5</v>
      </c>
      <c r="AA102" s="102">
        <v>1.5</v>
      </c>
      <c r="AB102" s="101" t="s">
        <v>87</v>
      </c>
      <c r="AC102" s="101" t="s">
        <v>87</v>
      </c>
      <c r="AD102" s="100"/>
      <c r="AE102" s="102" t="s">
        <v>95</v>
      </c>
    </row>
    <row r="103" spans="1:31" ht="30" x14ac:dyDescent="0.25">
      <c r="A103" s="103">
        <v>119</v>
      </c>
      <c r="B103" s="103">
        <v>125.4</v>
      </c>
      <c r="C103" s="103" t="s">
        <v>178</v>
      </c>
      <c r="D103" s="102">
        <v>0.5</v>
      </c>
      <c r="E103" s="102">
        <v>4</v>
      </c>
      <c r="F103" s="102">
        <v>0.13</v>
      </c>
      <c r="G103" s="102">
        <v>0.5</v>
      </c>
      <c r="H103" s="102">
        <v>0.4</v>
      </c>
      <c r="I103" s="102"/>
      <c r="J103" s="102"/>
      <c r="K103" s="102"/>
      <c r="L103" s="102"/>
      <c r="M103" s="102"/>
      <c r="N103" s="102"/>
      <c r="O103" s="102"/>
      <c r="P103" s="102">
        <v>0.4</v>
      </c>
      <c r="Q103" s="102">
        <v>0.1</v>
      </c>
      <c r="R103" s="102">
        <v>7223.04</v>
      </c>
      <c r="S103" s="102">
        <v>14446.08</v>
      </c>
      <c r="T103" s="105"/>
      <c r="U103" s="102"/>
      <c r="V103" s="102"/>
      <c r="W103" s="102"/>
      <c r="X103" s="102" t="s">
        <v>87</v>
      </c>
      <c r="Y103" s="102" t="s">
        <v>100</v>
      </c>
      <c r="Z103" s="102">
        <v>0.8</v>
      </c>
      <c r="AA103" s="102">
        <v>1.6</v>
      </c>
      <c r="AB103" s="101" t="s">
        <v>87</v>
      </c>
      <c r="AC103" s="101" t="s">
        <v>87</v>
      </c>
      <c r="AD103" s="100"/>
      <c r="AE103" s="102" t="s">
        <v>95</v>
      </c>
    </row>
    <row r="104" spans="1:31" x14ac:dyDescent="0.25">
      <c r="A104" s="103">
        <v>119</v>
      </c>
      <c r="B104" s="103">
        <v>125.4</v>
      </c>
      <c r="C104" s="103" t="s">
        <v>179</v>
      </c>
      <c r="D104" s="102">
        <v>8.5</v>
      </c>
      <c r="E104" s="102">
        <v>4</v>
      </c>
      <c r="F104" s="102">
        <v>2.13</v>
      </c>
      <c r="G104" s="102">
        <v>8.5</v>
      </c>
      <c r="H104" s="102">
        <v>19.48</v>
      </c>
      <c r="I104" s="102">
        <v>19.48</v>
      </c>
      <c r="J104" s="102">
        <v>20.65</v>
      </c>
      <c r="K104" s="102">
        <v>796.66</v>
      </c>
      <c r="L104" s="102">
        <v>2124.42</v>
      </c>
      <c r="M104" s="102"/>
      <c r="N104" s="102"/>
      <c r="O104" s="102"/>
      <c r="P104" s="102"/>
      <c r="Q104" s="102"/>
      <c r="R104" s="102"/>
      <c r="S104" s="102"/>
      <c r="T104" s="105"/>
      <c r="U104" s="102"/>
      <c r="V104" s="102"/>
      <c r="W104" s="102"/>
      <c r="X104" s="102" t="s">
        <v>87</v>
      </c>
      <c r="Y104" s="102" t="s">
        <v>88</v>
      </c>
      <c r="Z104" s="102">
        <v>19.5</v>
      </c>
      <c r="AA104" s="102">
        <v>17</v>
      </c>
      <c r="AB104" s="101" t="s">
        <v>87</v>
      </c>
      <c r="AC104" s="101" t="s">
        <v>87</v>
      </c>
      <c r="AD104" s="100"/>
      <c r="AE104" s="102" t="s">
        <v>87</v>
      </c>
    </row>
    <row r="105" spans="1:31" x14ac:dyDescent="0.25">
      <c r="A105" s="103">
        <v>119</v>
      </c>
      <c r="B105" s="103">
        <v>125.4</v>
      </c>
      <c r="C105" s="103" t="s">
        <v>180</v>
      </c>
      <c r="D105" s="102">
        <v>18.2</v>
      </c>
      <c r="E105" s="102">
        <v>4</v>
      </c>
      <c r="F105" s="102">
        <v>4.55</v>
      </c>
      <c r="G105" s="102">
        <v>18.2</v>
      </c>
      <c r="H105" s="102">
        <v>14.51</v>
      </c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5">
        <v>14.51</v>
      </c>
      <c r="U105" s="105">
        <v>3.5</v>
      </c>
      <c r="V105" s="102">
        <v>99.22</v>
      </c>
      <c r="W105" s="102">
        <v>198.44</v>
      </c>
      <c r="X105" s="102" t="s">
        <v>87</v>
      </c>
      <c r="Y105" s="102" t="s">
        <v>94</v>
      </c>
      <c r="Z105" s="102">
        <v>0.5</v>
      </c>
      <c r="AA105" s="102">
        <v>1.5</v>
      </c>
      <c r="AB105" s="106" t="s">
        <v>95</v>
      </c>
      <c r="AC105" s="101" t="s">
        <v>95</v>
      </c>
      <c r="AD105" s="100" t="s">
        <v>96</v>
      </c>
      <c r="AE105" s="102" t="s">
        <v>95</v>
      </c>
    </row>
    <row r="106" spans="1:31" x14ac:dyDescent="0.25">
      <c r="A106" s="104">
        <v>125</v>
      </c>
      <c r="B106" s="104">
        <v>117.3</v>
      </c>
      <c r="C106" s="104" t="s">
        <v>128</v>
      </c>
      <c r="D106" s="102">
        <v>15</v>
      </c>
      <c r="E106" s="102">
        <v>4</v>
      </c>
      <c r="F106" s="102">
        <v>3.75</v>
      </c>
      <c r="G106" s="102">
        <v>15</v>
      </c>
      <c r="H106" s="102">
        <v>18.23</v>
      </c>
      <c r="I106" s="111">
        <v>18.23</v>
      </c>
      <c r="J106" s="102">
        <v>20.350000000000001</v>
      </c>
      <c r="K106" s="102">
        <v>422.28</v>
      </c>
      <c r="L106" s="102">
        <v>1126.08</v>
      </c>
      <c r="M106" s="102"/>
      <c r="N106" s="102"/>
      <c r="O106" s="102"/>
      <c r="P106" s="102"/>
      <c r="Q106" s="102"/>
      <c r="R106" s="102"/>
      <c r="S106" s="102"/>
      <c r="T106" s="105"/>
      <c r="U106" s="102"/>
      <c r="V106" s="102"/>
      <c r="W106" s="102"/>
      <c r="X106" s="102" t="s">
        <v>87</v>
      </c>
      <c r="Y106" s="102" t="s">
        <v>88</v>
      </c>
      <c r="Z106" s="102">
        <v>19.5</v>
      </c>
      <c r="AA106" s="102">
        <v>17</v>
      </c>
      <c r="AB106" s="101" t="s">
        <v>87</v>
      </c>
      <c r="AC106" s="101" t="s">
        <v>87</v>
      </c>
      <c r="AD106" s="100"/>
      <c r="AE106" s="102" t="s">
        <v>95</v>
      </c>
    </row>
    <row r="107" spans="1:31" x14ac:dyDescent="0.25">
      <c r="A107" s="103" t="s">
        <v>181</v>
      </c>
      <c r="B107" s="103">
        <v>23.32</v>
      </c>
      <c r="C107" s="103" t="s">
        <v>128</v>
      </c>
      <c r="D107" s="102">
        <v>15</v>
      </c>
      <c r="E107" s="102">
        <v>4</v>
      </c>
      <c r="F107" s="102">
        <v>3.75</v>
      </c>
      <c r="G107" s="102">
        <v>15</v>
      </c>
      <c r="H107" s="102">
        <v>7.46</v>
      </c>
      <c r="I107" s="105">
        <v>7.46</v>
      </c>
      <c r="J107" s="102">
        <v>18.09</v>
      </c>
      <c r="K107" s="102">
        <v>83.95</v>
      </c>
      <c r="L107" s="102">
        <v>223.87</v>
      </c>
      <c r="M107" s="102"/>
      <c r="N107" s="102"/>
      <c r="O107" s="102"/>
      <c r="P107" s="102"/>
      <c r="Q107" s="102"/>
      <c r="R107" s="102"/>
      <c r="S107" s="102"/>
      <c r="T107" s="105"/>
      <c r="U107" s="102"/>
      <c r="V107" s="102"/>
      <c r="W107" s="102"/>
      <c r="X107" s="102" t="s">
        <v>87</v>
      </c>
      <c r="Y107" s="102" t="s">
        <v>88</v>
      </c>
      <c r="Z107" s="102">
        <v>19.5</v>
      </c>
      <c r="AA107" s="102">
        <v>17</v>
      </c>
      <c r="AB107" s="106" t="s">
        <v>95</v>
      </c>
      <c r="AC107" s="101" t="s">
        <v>95</v>
      </c>
      <c r="AD107" s="100"/>
      <c r="AE107" s="102" t="s">
        <v>95</v>
      </c>
    </row>
    <row r="108" spans="1:31" x14ac:dyDescent="0.25">
      <c r="A108" s="104" t="s">
        <v>182</v>
      </c>
      <c r="B108" s="104">
        <v>201.5</v>
      </c>
      <c r="C108" s="104" t="s">
        <v>147</v>
      </c>
      <c r="D108" s="102">
        <v>25.9</v>
      </c>
      <c r="E108" s="102">
        <v>4</v>
      </c>
      <c r="F108" s="102">
        <v>6.48</v>
      </c>
      <c r="G108" s="102">
        <v>25.9</v>
      </c>
      <c r="H108" s="102">
        <v>18.21</v>
      </c>
      <c r="I108" s="111">
        <v>18.21</v>
      </c>
      <c r="J108" s="102">
        <v>20.350000000000001</v>
      </c>
      <c r="K108" s="102">
        <v>420.12</v>
      </c>
      <c r="L108" s="102">
        <v>1120.31</v>
      </c>
      <c r="M108" s="102"/>
      <c r="N108" s="102"/>
      <c r="O108" s="102"/>
      <c r="P108" s="102"/>
      <c r="Q108" s="102"/>
      <c r="R108" s="102"/>
      <c r="S108" s="102"/>
      <c r="T108" s="105"/>
      <c r="U108" s="102"/>
      <c r="V108" s="102"/>
      <c r="W108" s="102"/>
      <c r="X108" s="102" t="s">
        <v>87</v>
      </c>
      <c r="Y108" s="102" t="s">
        <v>88</v>
      </c>
      <c r="Z108" s="102">
        <v>19.5</v>
      </c>
      <c r="AA108" s="102">
        <v>17</v>
      </c>
      <c r="AB108" s="101" t="s">
        <v>87</v>
      </c>
      <c r="AC108" s="101" t="s">
        <v>87</v>
      </c>
      <c r="AD108" s="100"/>
      <c r="AE108" s="102" t="s">
        <v>95</v>
      </c>
    </row>
    <row r="109" spans="1:31" x14ac:dyDescent="0.25">
      <c r="A109" s="104" t="s">
        <v>182</v>
      </c>
      <c r="B109" s="104">
        <v>201.5</v>
      </c>
      <c r="C109" s="119" t="s">
        <v>183</v>
      </c>
      <c r="D109" s="102">
        <v>0.25</v>
      </c>
      <c r="E109" s="102">
        <v>4</v>
      </c>
      <c r="F109" s="102">
        <v>0.06</v>
      </c>
      <c r="G109" s="102">
        <v>0.25</v>
      </c>
      <c r="H109" s="102">
        <v>0.12</v>
      </c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>
        <v>0.12</v>
      </c>
      <c r="U109" s="102">
        <v>0.03</v>
      </c>
      <c r="V109" s="102">
        <v>11606.4</v>
      </c>
      <c r="W109" s="102">
        <v>23212.799999999999</v>
      </c>
      <c r="X109" s="102" t="s">
        <v>87</v>
      </c>
      <c r="Y109" s="102" t="s">
        <v>94</v>
      </c>
      <c r="Z109" s="102">
        <v>0.5</v>
      </c>
      <c r="AA109" s="102">
        <v>1.5</v>
      </c>
      <c r="AB109" s="101" t="s">
        <v>87</v>
      </c>
      <c r="AC109" s="101" t="s">
        <v>87</v>
      </c>
      <c r="AD109" s="100"/>
      <c r="AE109" s="102" t="s">
        <v>87</v>
      </c>
    </row>
    <row r="110" spans="1:31" x14ac:dyDescent="0.25">
      <c r="A110" s="104" t="s">
        <v>182</v>
      </c>
      <c r="B110" s="104">
        <v>201.5</v>
      </c>
      <c r="C110" s="104" t="s">
        <v>184</v>
      </c>
      <c r="D110" s="102">
        <v>9.75</v>
      </c>
      <c r="E110" s="102">
        <v>4</v>
      </c>
      <c r="F110" s="102">
        <v>2.44</v>
      </c>
      <c r="G110" s="102">
        <v>9.75</v>
      </c>
      <c r="H110" s="102">
        <v>19.89</v>
      </c>
      <c r="I110" s="102">
        <v>19.89</v>
      </c>
      <c r="J110" s="102">
        <v>20.75</v>
      </c>
      <c r="K110" s="102">
        <v>1116</v>
      </c>
      <c r="L110" s="102">
        <v>2976</v>
      </c>
      <c r="M110" s="102"/>
      <c r="N110" s="102"/>
      <c r="O110" s="102"/>
      <c r="P110" s="102"/>
      <c r="Q110" s="102"/>
      <c r="R110" s="102"/>
      <c r="S110" s="102"/>
      <c r="T110" s="105"/>
      <c r="U110" s="102"/>
      <c r="V110" s="102"/>
      <c r="W110" s="102"/>
      <c r="X110" s="102" t="s">
        <v>87</v>
      </c>
      <c r="Y110" s="102" t="s">
        <v>88</v>
      </c>
      <c r="Z110" s="102">
        <v>19.5</v>
      </c>
      <c r="AA110" s="102">
        <v>17</v>
      </c>
      <c r="AB110" s="101" t="s">
        <v>87</v>
      </c>
      <c r="AC110" s="101" t="s">
        <v>87</v>
      </c>
      <c r="AD110" s="100"/>
      <c r="AE110" s="102" t="s">
        <v>87</v>
      </c>
    </row>
    <row r="111" spans="1:31" ht="30" customHeight="1" x14ac:dyDescent="0.25">
      <c r="A111" s="110" t="s">
        <v>185</v>
      </c>
      <c r="B111" s="109"/>
      <c r="C111" s="109"/>
      <c r="D111" s="109"/>
      <c r="E111" s="109" t="s">
        <v>84</v>
      </c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8"/>
      <c r="AC111" s="108"/>
      <c r="AD111" s="107"/>
      <c r="AE111" s="109"/>
    </row>
    <row r="112" spans="1:31" x14ac:dyDescent="0.25">
      <c r="A112" s="104" t="s">
        <v>186</v>
      </c>
      <c r="B112" s="104">
        <v>90.1</v>
      </c>
      <c r="C112" s="104" t="s">
        <v>93</v>
      </c>
      <c r="D112" s="102">
        <v>18.2</v>
      </c>
      <c r="E112" s="102">
        <v>4</v>
      </c>
      <c r="F112" s="102">
        <v>4.55</v>
      </c>
      <c r="G112" s="102">
        <v>36.4</v>
      </c>
      <c r="H112" s="102">
        <v>40.4</v>
      </c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5">
        <v>20.2</v>
      </c>
      <c r="U112" s="105">
        <v>4.8099999999999996</v>
      </c>
      <c r="V112" s="102">
        <v>71.290000000000006</v>
      </c>
      <c r="W112" s="102">
        <v>142.58000000000001</v>
      </c>
      <c r="X112" s="102" t="s">
        <v>87</v>
      </c>
      <c r="Y112" s="102" t="s">
        <v>94</v>
      </c>
      <c r="Z112" s="102">
        <v>0.5</v>
      </c>
      <c r="AA112" s="102">
        <v>1.5</v>
      </c>
      <c r="AB112" s="106" t="s">
        <v>95</v>
      </c>
      <c r="AC112" s="101" t="s">
        <v>95</v>
      </c>
      <c r="AD112" s="100" t="s">
        <v>96</v>
      </c>
      <c r="AE112" s="102" t="s">
        <v>95</v>
      </c>
    </row>
    <row r="113" spans="1:31" x14ac:dyDescent="0.25">
      <c r="A113" s="104" t="s">
        <v>186</v>
      </c>
      <c r="B113" s="104">
        <v>90.1</v>
      </c>
      <c r="C113" s="104" t="s">
        <v>119</v>
      </c>
      <c r="D113" s="102">
        <v>10</v>
      </c>
      <c r="E113" s="102">
        <v>4</v>
      </c>
      <c r="F113" s="102">
        <v>2.5</v>
      </c>
      <c r="G113" s="102">
        <v>10</v>
      </c>
      <c r="H113" s="102">
        <v>32.049999999999997</v>
      </c>
      <c r="I113" s="102"/>
      <c r="J113" s="102"/>
      <c r="K113" s="102"/>
      <c r="L113" s="102"/>
      <c r="M113" s="105">
        <v>32.049999999999997</v>
      </c>
      <c r="N113" s="102">
        <v>20.43</v>
      </c>
      <c r="O113" s="102">
        <v>664.94</v>
      </c>
      <c r="P113" s="102"/>
      <c r="Q113" s="102"/>
      <c r="R113" s="102"/>
      <c r="S113" s="102"/>
      <c r="T113" s="105"/>
      <c r="U113" s="102"/>
      <c r="V113" s="102"/>
      <c r="W113" s="102"/>
      <c r="X113" s="102" t="s">
        <v>87</v>
      </c>
      <c r="Y113" s="102" t="s">
        <v>113</v>
      </c>
      <c r="Z113" s="102">
        <v>23</v>
      </c>
      <c r="AA113" s="102" t="s">
        <v>114</v>
      </c>
      <c r="AB113" s="106" t="s">
        <v>95</v>
      </c>
      <c r="AC113" s="101" t="s">
        <v>95</v>
      </c>
      <c r="AD113" s="100"/>
      <c r="AE113" s="102" t="s">
        <v>95</v>
      </c>
    </row>
    <row r="114" spans="1:31" x14ac:dyDescent="0.25">
      <c r="A114" s="104" t="s">
        <v>186</v>
      </c>
      <c r="B114" s="104">
        <v>90.1</v>
      </c>
      <c r="C114" s="104" t="s">
        <v>152</v>
      </c>
      <c r="D114" s="102">
        <v>10</v>
      </c>
      <c r="E114" s="102">
        <v>4</v>
      </c>
      <c r="F114" s="102">
        <v>2.5</v>
      </c>
      <c r="G114" s="102">
        <v>10</v>
      </c>
      <c r="H114" s="102">
        <v>18.579999999999998</v>
      </c>
      <c r="I114" s="114">
        <v>18.579999999999998</v>
      </c>
      <c r="J114" s="102">
        <v>20.43</v>
      </c>
      <c r="K114" s="102">
        <v>486.54</v>
      </c>
      <c r="L114" s="102">
        <v>1297.44</v>
      </c>
      <c r="M114" s="102"/>
      <c r="N114" s="102"/>
      <c r="O114" s="102"/>
      <c r="P114" s="102"/>
      <c r="Q114" s="102"/>
      <c r="R114" s="102"/>
      <c r="S114" s="102"/>
      <c r="T114" s="105"/>
      <c r="U114" s="102"/>
      <c r="V114" s="102"/>
      <c r="W114" s="102"/>
      <c r="X114" s="102" t="s">
        <v>87</v>
      </c>
      <c r="Y114" s="102" t="s">
        <v>88</v>
      </c>
      <c r="Z114" s="102">
        <v>19.5</v>
      </c>
      <c r="AA114" s="102">
        <v>17</v>
      </c>
      <c r="AB114" s="101" t="s">
        <v>87</v>
      </c>
      <c r="AC114" s="101" t="s">
        <v>87</v>
      </c>
      <c r="AD114" s="100"/>
      <c r="AE114" s="102" t="s">
        <v>95</v>
      </c>
    </row>
    <row r="115" spans="1:31" x14ac:dyDescent="0.25">
      <c r="A115" s="104" t="s">
        <v>186</v>
      </c>
      <c r="B115" s="104">
        <v>90.1</v>
      </c>
      <c r="C115" s="104" t="s">
        <v>101</v>
      </c>
      <c r="D115" s="102">
        <v>17</v>
      </c>
      <c r="E115" s="102">
        <v>4</v>
      </c>
      <c r="F115" s="102">
        <v>4.25</v>
      </c>
      <c r="G115" s="102">
        <v>17</v>
      </c>
      <c r="H115" s="102">
        <v>16.96</v>
      </c>
      <c r="I115" s="105">
        <v>16.96</v>
      </c>
      <c r="J115" s="102">
        <v>20.05</v>
      </c>
      <c r="K115" s="102">
        <v>286.2</v>
      </c>
      <c r="L115" s="102">
        <v>763.2</v>
      </c>
      <c r="M115" s="102"/>
      <c r="N115" s="102"/>
      <c r="O115" s="102"/>
      <c r="P115" s="102"/>
      <c r="Q115" s="102"/>
      <c r="R115" s="102"/>
      <c r="S115" s="102"/>
      <c r="T115" s="105"/>
      <c r="U115" s="102"/>
      <c r="V115" s="102"/>
      <c r="W115" s="102"/>
      <c r="X115" s="102" t="s">
        <v>87</v>
      </c>
      <c r="Y115" s="102" t="s">
        <v>88</v>
      </c>
      <c r="Z115" s="102">
        <v>19.5</v>
      </c>
      <c r="AA115" s="102">
        <v>17</v>
      </c>
      <c r="AB115" s="106" t="s">
        <v>95</v>
      </c>
      <c r="AC115" s="101" t="s">
        <v>87</v>
      </c>
      <c r="AD115" s="100"/>
      <c r="AE115" s="102" t="s">
        <v>95</v>
      </c>
    </row>
    <row r="116" spans="1:31" x14ac:dyDescent="0.25">
      <c r="A116" s="103" t="s">
        <v>187</v>
      </c>
      <c r="B116" s="103">
        <v>73.84</v>
      </c>
      <c r="C116" s="103" t="s">
        <v>101</v>
      </c>
      <c r="D116" s="102">
        <v>41</v>
      </c>
      <c r="E116" s="102">
        <v>4</v>
      </c>
      <c r="F116" s="102">
        <v>10.25</v>
      </c>
      <c r="G116" s="102">
        <v>41</v>
      </c>
      <c r="H116" s="102">
        <v>9.3000000000000007</v>
      </c>
      <c r="I116" s="105">
        <v>9.3000000000000007</v>
      </c>
      <c r="J116" s="102">
        <v>18.440000000000001</v>
      </c>
      <c r="K116" s="102">
        <v>97.25</v>
      </c>
      <c r="L116" s="102">
        <v>259.33999999999997</v>
      </c>
      <c r="M116" s="102"/>
      <c r="N116" s="102"/>
      <c r="O116" s="102"/>
      <c r="P116" s="102"/>
      <c r="Q116" s="102"/>
      <c r="R116" s="102"/>
      <c r="S116" s="102"/>
      <c r="T116" s="105"/>
      <c r="U116" s="102"/>
      <c r="V116" s="102"/>
      <c r="W116" s="102"/>
      <c r="X116" s="102" t="s">
        <v>95</v>
      </c>
      <c r="Y116" s="102" t="s">
        <v>88</v>
      </c>
      <c r="Z116" s="102">
        <v>19.5</v>
      </c>
      <c r="AA116" s="102">
        <v>17</v>
      </c>
      <c r="AB116" s="101" t="s">
        <v>98</v>
      </c>
      <c r="AC116" s="101" t="s">
        <v>87</v>
      </c>
      <c r="AD116" s="100" t="s">
        <v>188</v>
      </c>
      <c r="AE116" s="102" t="s">
        <v>95</v>
      </c>
    </row>
    <row r="117" spans="1:31" x14ac:dyDescent="0.25">
      <c r="A117" s="104">
        <v>105</v>
      </c>
      <c r="B117" s="104">
        <v>29.65</v>
      </c>
      <c r="C117" s="104" t="s">
        <v>93</v>
      </c>
      <c r="D117" s="102">
        <v>18.2</v>
      </c>
      <c r="E117" s="102">
        <v>4</v>
      </c>
      <c r="F117" s="102">
        <v>4.55</v>
      </c>
      <c r="G117" s="102">
        <v>18.2</v>
      </c>
      <c r="H117" s="102">
        <v>61.38</v>
      </c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5">
        <v>61.38</v>
      </c>
      <c r="U117" s="105">
        <v>13.3</v>
      </c>
      <c r="V117" s="102">
        <v>23.46</v>
      </c>
      <c r="W117" s="102">
        <v>46.92</v>
      </c>
      <c r="X117" s="102" t="s">
        <v>95</v>
      </c>
      <c r="Y117" s="102" t="s">
        <v>94</v>
      </c>
      <c r="Z117" s="102">
        <v>0.5</v>
      </c>
      <c r="AA117" s="102">
        <v>1.5</v>
      </c>
      <c r="AB117" s="101" t="s">
        <v>98</v>
      </c>
      <c r="AC117" s="101" t="s">
        <v>95</v>
      </c>
      <c r="AD117" s="100" t="s">
        <v>96</v>
      </c>
      <c r="AE117" s="102" t="s">
        <v>95</v>
      </c>
    </row>
    <row r="118" spans="1:31" x14ac:dyDescent="0.25">
      <c r="A118" s="103">
        <v>113</v>
      </c>
      <c r="B118" s="103">
        <v>90.61</v>
      </c>
      <c r="C118" s="103" t="s">
        <v>140</v>
      </c>
      <c r="D118" s="102">
        <v>10</v>
      </c>
      <c r="E118" s="102">
        <v>4</v>
      </c>
      <c r="F118" s="102">
        <v>2.5</v>
      </c>
      <c r="G118" s="102">
        <v>10</v>
      </c>
      <c r="H118" s="102">
        <v>18.59</v>
      </c>
      <c r="I118" s="114">
        <v>18.59</v>
      </c>
      <c r="J118" s="102">
        <v>20.440000000000001</v>
      </c>
      <c r="K118" s="102">
        <v>489.29</v>
      </c>
      <c r="L118" s="102">
        <v>1304.78</v>
      </c>
      <c r="M118" s="102"/>
      <c r="N118" s="102"/>
      <c r="O118" s="102"/>
      <c r="P118" s="102"/>
      <c r="Q118" s="102"/>
      <c r="R118" s="102"/>
      <c r="S118" s="102"/>
      <c r="T118" s="105"/>
      <c r="U118" s="105"/>
      <c r="V118" s="102"/>
      <c r="W118" s="102"/>
      <c r="X118" s="102" t="s">
        <v>87</v>
      </c>
      <c r="Y118" s="102" t="s">
        <v>88</v>
      </c>
      <c r="Z118" s="102">
        <v>19.5</v>
      </c>
      <c r="AA118" s="102">
        <v>17</v>
      </c>
      <c r="AB118" s="101" t="s">
        <v>87</v>
      </c>
      <c r="AC118" s="101" t="s">
        <v>87</v>
      </c>
      <c r="AD118" s="100"/>
      <c r="AE118" s="102" t="s">
        <v>95</v>
      </c>
    </row>
    <row r="119" spans="1:31" x14ac:dyDescent="0.25">
      <c r="A119" s="104">
        <v>229</v>
      </c>
      <c r="B119" s="104">
        <v>25.5</v>
      </c>
      <c r="C119" s="104" t="s">
        <v>93</v>
      </c>
      <c r="D119" s="102">
        <v>18.2</v>
      </c>
      <c r="E119" s="102">
        <v>4</v>
      </c>
      <c r="F119" s="102">
        <v>4.55</v>
      </c>
      <c r="G119" s="102">
        <v>18.2</v>
      </c>
      <c r="H119" s="102">
        <v>71.37</v>
      </c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5">
        <v>71.37</v>
      </c>
      <c r="U119" s="105">
        <v>15.14</v>
      </c>
      <c r="V119" s="102">
        <v>20.18</v>
      </c>
      <c r="W119" s="102">
        <v>40.35</v>
      </c>
      <c r="X119" s="102" t="s">
        <v>95</v>
      </c>
      <c r="Y119" s="102" t="s">
        <v>94</v>
      </c>
      <c r="Z119" s="102">
        <v>0.5</v>
      </c>
      <c r="AA119" s="102">
        <v>1.5</v>
      </c>
      <c r="AB119" s="101" t="s">
        <v>98</v>
      </c>
      <c r="AC119" s="101" t="s">
        <v>95</v>
      </c>
      <c r="AD119" s="100" t="s">
        <v>96</v>
      </c>
      <c r="AE119" s="102" t="s">
        <v>95</v>
      </c>
    </row>
    <row r="120" spans="1:31" x14ac:dyDescent="0.25">
      <c r="A120" s="103">
        <v>228</v>
      </c>
      <c r="B120" s="103">
        <v>28.72</v>
      </c>
      <c r="C120" s="103" t="s">
        <v>128</v>
      </c>
      <c r="D120" s="102">
        <v>10</v>
      </c>
      <c r="E120" s="102">
        <v>4</v>
      </c>
      <c r="F120" s="102">
        <v>2.5</v>
      </c>
      <c r="G120" s="102">
        <v>10</v>
      </c>
      <c r="H120" s="102">
        <v>13.62</v>
      </c>
      <c r="I120" s="105">
        <v>13.62</v>
      </c>
      <c r="J120" s="102">
        <v>19.32</v>
      </c>
      <c r="K120" s="102">
        <v>155.09</v>
      </c>
      <c r="L120" s="102">
        <v>413.57</v>
      </c>
      <c r="M120" s="102"/>
      <c r="N120" s="102"/>
      <c r="O120" s="102"/>
      <c r="P120" s="102"/>
      <c r="Q120" s="102"/>
      <c r="R120" s="102"/>
      <c r="S120" s="102"/>
      <c r="T120" s="105"/>
      <c r="U120" s="105"/>
      <c r="V120" s="102"/>
      <c r="W120" s="102"/>
      <c r="X120" s="102" t="s">
        <v>87</v>
      </c>
      <c r="Y120" s="102" t="s">
        <v>88</v>
      </c>
      <c r="Z120" s="102">
        <v>19.5</v>
      </c>
      <c r="AA120" s="102">
        <v>17</v>
      </c>
      <c r="AB120" s="106" t="s">
        <v>95</v>
      </c>
      <c r="AC120" s="101" t="s">
        <v>95</v>
      </c>
      <c r="AD120" s="100"/>
      <c r="AE120" s="102" t="s">
        <v>95</v>
      </c>
    </row>
    <row r="121" spans="1:31" x14ac:dyDescent="0.25">
      <c r="A121" s="104">
        <v>325</v>
      </c>
      <c r="B121" s="104">
        <v>24.65</v>
      </c>
      <c r="C121" s="104" t="s">
        <v>172</v>
      </c>
      <c r="D121" s="102">
        <v>10</v>
      </c>
      <c r="E121" s="102">
        <v>4</v>
      </c>
      <c r="F121" s="102">
        <v>2.5</v>
      </c>
      <c r="G121" s="102">
        <v>10</v>
      </c>
      <c r="H121" s="102">
        <v>61.52</v>
      </c>
      <c r="I121" s="102"/>
      <c r="J121" s="102"/>
      <c r="K121" s="102"/>
      <c r="L121" s="102"/>
      <c r="M121" s="105">
        <v>61.52</v>
      </c>
      <c r="N121" s="102">
        <v>19.07</v>
      </c>
      <c r="O121" s="102">
        <v>181.92</v>
      </c>
      <c r="P121" s="102"/>
      <c r="Q121" s="102"/>
      <c r="R121" s="102"/>
      <c r="S121" s="102"/>
      <c r="T121" s="105"/>
      <c r="U121" s="105"/>
      <c r="V121" s="102"/>
      <c r="W121" s="102"/>
      <c r="X121" s="102" t="s">
        <v>87</v>
      </c>
      <c r="Y121" s="102" t="s">
        <v>113</v>
      </c>
      <c r="Z121" s="102">
        <v>23</v>
      </c>
      <c r="AA121" s="102" t="s">
        <v>114</v>
      </c>
      <c r="AB121" s="106" t="s">
        <v>95</v>
      </c>
      <c r="AC121" s="101" t="s">
        <v>95</v>
      </c>
      <c r="AD121" s="100"/>
      <c r="AE121" s="102" t="s">
        <v>95</v>
      </c>
    </row>
    <row r="122" spans="1:31" x14ac:dyDescent="0.25">
      <c r="A122" s="103">
        <v>423</v>
      </c>
      <c r="B122" s="103">
        <v>28.46</v>
      </c>
      <c r="C122" s="103" t="s">
        <v>93</v>
      </c>
      <c r="D122" s="102">
        <v>18.2</v>
      </c>
      <c r="E122" s="102">
        <v>4</v>
      </c>
      <c r="F122" s="102">
        <v>4.55</v>
      </c>
      <c r="G122" s="102">
        <v>18.2</v>
      </c>
      <c r="H122" s="102">
        <v>63.95</v>
      </c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5">
        <v>63.95</v>
      </c>
      <c r="U122" s="105">
        <v>13.78</v>
      </c>
      <c r="V122" s="102">
        <v>22.52</v>
      </c>
      <c r="W122" s="102">
        <v>45.04</v>
      </c>
      <c r="X122" s="102" t="s">
        <v>95</v>
      </c>
      <c r="Y122" s="102" t="s">
        <v>94</v>
      </c>
      <c r="Z122" s="102">
        <v>0.5</v>
      </c>
      <c r="AA122" s="102">
        <v>1.5</v>
      </c>
      <c r="AB122" s="101" t="s">
        <v>98</v>
      </c>
      <c r="AC122" s="101" t="s">
        <v>95</v>
      </c>
      <c r="AD122" s="100" t="s">
        <v>96</v>
      </c>
      <c r="AE122" s="102" t="s">
        <v>95</v>
      </c>
    </row>
    <row r="123" spans="1:31" ht="30" customHeight="1" x14ac:dyDescent="0.25">
      <c r="A123" s="110" t="s">
        <v>189</v>
      </c>
      <c r="B123" s="109"/>
      <c r="C123" s="109"/>
      <c r="D123" s="109"/>
      <c r="E123" s="109" t="s">
        <v>84</v>
      </c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8"/>
      <c r="AC123" s="108"/>
      <c r="AD123" s="107"/>
      <c r="AE123" s="109"/>
    </row>
    <row r="124" spans="1:31" x14ac:dyDescent="0.25">
      <c r="A124" s="104" t="s">
        <v>190</v>
      </c>
      <c r="B124" s="104">
        <v>147.22</v>
      </c>
      <c r="C124" s="104" t="s">
        <v>86</v>
      </c>
      <c r="D124" s="102">
        <v>10</v>
      </c>
      <c r="E124" s="102">
        <v>4</v>
      </c>
      <c r="F124" s="102">
        <v>2.5</v>
      </c>
      <c r="G124" s="102">
        <v>20</v>
      </c>
      <c r="H124" s="102">
        <v>18.059999999999999</v>
      </c>
      <c r="I124" s="114">
        <v>19.48</v>
      </c>
      <c r="J124" s="102">
        <v>20.65</v>
      </c>
      <c r="K124" s="102">
        <v>794.99</v>
      </c>
      <c r="L124" s="102">
        <v>2119.9699999999998</v>
      </c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 t="s">
        <v>87</v>
      </c>
      <c r="Y124" s="102" t="s">
        <v>88</v>
      </c>
      <c r="Z124" s="102">
        <v>19.5</v>
      </c>
      <c r="AA124" s="102">
        <v>17</v>
      </c>
      <c r="AB124" s="101" t="s">
        <v>87</v>
      </c>
      <c r="AC124" s="101" t="s">
        <v>87</v>
      </c>
      <c r="AD124" s="100"/>
      <c r="AE124" s="102" t="s">
        <v>95</v>
      </c>
    </row>
    <row r="125" spans="1:31" ht="30" x14ac:dyDescent="0.25">
      <c r="A125" s="104" t="s">
        <v>190</v>
      </c>
      <c r="B125" s="104">
        <v>147.22</v>
      </c>
      <c r="C125" s="104" t="s">
        <v>109</v>
      </c>
      <c r="D125" s="102">
        <v>7.21</v>
      </c>
      <c r="E125" s="102">
        <v>4</v>
      </c>
      <c r="F125" s="102">
        <v>1.8</v>
      </c>
      <c r="G125" s="102">
        <v>7.21</v>
      </c>
      <c r="H125" s="102">
        <v>4.9000000000000004</v>
      </c>
      <c r="I125" s="114"/>
      <c r="J125" s="102"/>
      <c r="K125" s="102"/>
      <c r="L125" s="102"/>
      <c r="M125" s="102"/>
      <c r="N125" s="102"/>
      <c r="O125" s="102"/>
      <c r="P125" s="105">
        <v>4.9000000000000004</v>
      </c>
      <c r="Q125" s="102">
        <v>1.21</v>
      </c>
      <c r="R125" s="102">
        <v>588.05999999999995</v>
      </c>
      <c r="S125" s="102">
        <v>1176.1300000000001</v>
      </c>
      <c r="T125" s="102"/>
      <c r="U125" s="102"/>
      <c r="V125" s="102"/>
      <c r="W125" s="102"/>
      <c r="X125" s="102" t="s">
        <v>87</v>
      </c>
      <c r="Y125" s="102" t="s">
        <v>100</v>
      </c>
      <c r="Z125" s="102">
        <v>0.8</v>
      </c>
      <c r="AA125" s="102">
        <v>1.6</v>
      </c>
      <c r="AB125" s="106" t="s">
        <v>95</v>
      </c>
      <c r="AC125" s="101" t="s">
        <v>87</v>
      </c>
      <c r="AD125" s="100"/>
      <c r="AE125" s="102" t="s">
        <v>95</v>
      </c>
    </row>
    <row r="126" spans="1:31" x14ac:dyDescent="0.25">
      <c r="A126" s="104" t="s">
        <v>190</v>
      </c>
      <c r="B126" s="104">
        <v>147.22</v>
      </c>
      <c r="C126" s="104" t="s">
        <v>128</v>
      </c>
      <c r="D126" s="102">
        <v>10</v>
      </c>
      <c r="E126" s="102">
        <v>4</v>
      </c>
      <c r="F126" s="102">
        <v>2.5</v>
      </c>
      <c r="G126" s="102">
        <v>10</v>
      </c>
      <c r="H126" s="102">
        <v>19.48</v>
      </c>
      <c r="I126" s="114">
        <v>19.48</v>
      </c>
      <c r="J126" s="102">
        <v>20.65</v>
      </c>
      <c r="K126" s="102">
        <v>794.99</v>
      </c>
      <c r="L126" s="102">
        <v>2119.9699999999998</v>
      </c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 t="s">
        <v>87</v>
      </c>
      <c r="Y126" s="102" t="s">
        <v>88</v>
      </c>
      <c r="Z126" s="102">
        <v>19.5</v>
      </c>
      <c r="AA126" s="102">
        <v>17</v>
      </c>
      <c r="AB126" s="101" t="s">
        <v>87</v>
      </c>
      <c r="AC126" s="101" t="s">
        <v>87</v>
      </c>
      <c r="AD126" s="100"/>
      <c r="AE126" s="102" t="s">
        <v>95</v>
      </c>
    </row>
    <row r="127" spans="1:31" x14ac:dyDescent="0.25">
      <c r="A127" s="104" t="s">
        <v>190</v>
      </c>
      <c r="B127" s="104">
        <v>147.22</v>
      </c>
      <c r="C127" s="104" t="s">
        <v>172</v>
      </c>
      <c r="D127" s="102">
        <v>10</v>
      </c>
      <c r="E127" s="102">
        <v>4</v>
      </c>
      <c r="F127" s="102">
        <v>2.5</v>
      </c>
      <c r="G127" s="102">
        <v>18</v>
      </c>
      <c r="H127" s="102">
        <v>33.18</v>
      </c>
      <c r="I127" s="102"/>
      <c r="J127" s="102"/>
      <c r="K127" s="102"/>
      <c r="L127" s="102"/>
      <c r="M127" s="105">
        <v>27.74</v>
      </c>
      <c r="N127" s="102">
        <v>20.65</v>
      </c>
      <c r="O127" s="102">
        <v>1086.48</v>
      </c>
      <c r="P127" s="102"/>
      <c r="Q127" s="102"/>
      <c r="R127" s="102"/>
      <c r="S127" s="102"/>
      <c r="T127" s="102"/>
      <c r="U127" s="102"/>
      <c r="V127" s="102"/>
      <c r="W127" s="102"/>
      <c r="X127" s="102" t="s">
        <v>87</v>
      </c>
      <c r="Y127" s="102" t="s">
        <v>113</v>
      </c>
      <c r="Z127" s="102">
        <v>23</v>
      </c>
      <c r="AA127" s="102" t="s">
        <v>114</v>
      </c>
      <c r="AB127" s="106" t="s">
        <v>95</v>
      </c>
      <c r="AC127" s="101" t="s">
        <v>95</v>
      </c>
      <c r="AD127" s="100"/>
      <c r="AE127" s="102" t="s">
        <v>95</v>
      </c>
    </row>
    <row r="128" spans="1:31" ht="30" x14ac:dyDescent="0.25">
      <c r="A128" s="104" t="s">
        <v>190</v>
      </c>
      <c r="B128" s="104">
        <v>147.22</v>
      </c>
      <c r="C128" s="115" t="s">
        <v>191</v>
      </c>
      <c r="D128" s="102">
        <v>5.0000000000000002E-5</v>
      </c>
      <c r="E128" s="102">
        <v>4</v>
      </c>
      <c r="F128" s="102">
        <v>1.2999999999999999E-5</v>
      </c>
      <c r="G128" s="102">
        <v>5.0000000000000002E-5</v>
      </c>
      <c r="H128" s="102">
        <v>20.95</v>
      </c>
      <c r="I128" s="102"/>
      <c r="J128" s="102"/>
      <c r="K128" s="102"/>
      <c r="L128" s="102"/>
      <c r="M128" s="105"/>
      <c r="N128" s="102"/>
      <c r="O128" s="102"/>
      <c r="P128" s="102">
        <v>3.0000000000000001E-5</v>
      </c>
      <c r="Q128" s="102">
        <v>1.0000000000000001E-5</v>
      </c>
      <c r="R128" s="102">
        <v>84798720</v>
      </c>
      <c r="S128" s="102">
        <v>169597440</v>
      </c>
      <c r="T128" s="102"/>
      <c r="U128" s="102"/>
      <c r="V128" s="102"/>
      <c r="W128" s="102"/>
      <c r="X128" s="102" t="s">
        <v>87</v>
      </c>
      <c r="Y128" s="102" t="s">
        <v>100</v>
      </c>
      <c r="Z128" s="102">
        <v>1</v>
      </c>
      <c r="AA128" s="102">
        <v>2</v>
      </c>
      <c r="AB128" s="101" t="s">
        <v>87</v>
      </c>
      <c r="AC128" s="101" t="s">
        <v>87</v>
      </c>
      <c r="AD128" s="100"/>
      <c r="AE128" s="102" t="s">
        <v>87</v>
      </c>
    </row>
    <row r="129" spans="1:31" ht="30" x14ac:dyDescent="0.25">
      <c r="A129" s="104" t="s">
        <v>190</v>
      </c>
      <c r="B129" s="104">
        <v>147.22</v>
      </c>
      <c r="C129" s="104" t="s">
        <v>192</v>
      </c>
      <c r="D129" s="102">
        <v>1.2500000000000001E-5</v>
      </c>
      <c r="E129" s="102">
        <v>4</v>
      </c>
      <c r="F129" s="102">
        <v>3.0000000000000001E-6</v>
      </c>
      <c r="G129" s="102">
        <v>1.2500000000000001E-5</v>
      </c>
      <c r="H129" s="102">
        <v>20.95</v>
      </c>
      <c r="I129" s="102"/>
      <c r="J129" s="102"/>
      <c r="K129" s="102"/>
      <c r="L129" s="102"/>
      <c r="M129" s="102">
        <v>20.95</v>
      </c>
      <c r="N129" s="102">
        <v>21</v>
      </c>
      <c r="O129" s="102">
        <v>869186880</v>
      </c>
      <c r="P129" s="102"/>
      <c r="Q129" s="102"/>
      <c r="R129" s="102"/>
      <c r="S129" s="102"/>
      <c r="T129" s="102"/>
      <c r="U129" s="102"/>
      <c r="V129" s="102"/>
      <c r="W129" s="102"/>
      <c r="X129" s="102" t="s">
        <v>87</v>
      </c>
      <c r="Y129" s="102" t="s">
        <v>113</v>
      </c>
      <c r="Z129" s="102">
        <v>23</v>
      </c>
      <c r="AA129" s="102" t="s">
        <v>114</v>
      </c>
      <c r="AB129" s="101" t="s">
        <v>87</v>
      </c>
      <c r="AC129" s="101" t="s">
        <v>87</v>
      </c>
      <c r="AD129" s="100"/>
      <c r="AE129" s="102" t="s">
        <v>87</v>
      </c>
    </row>
    <row r="130" spans="1:31" ht="30" x14ac:dyDescent="0.25">
      <c r="A130" s="104" t="s">
        <v>190</v>
      </c>
      <c r="B130" s="104">
        <v>147.22</v>
      </c>
      <c r="C130" s="104" t="s">
        <v>193</v>
      </c>
      <c r="D130" s="102">
        <v>5.0000000000000001E-4</v>
      </c>
      <c r="E130" s="102">
        <v>4</v>
      </c>
      <c r="F130" s="102">
        <v>1.25E-4</v>
      </c>
      <c r="G130" s="102">
        <v>5.0000000000000001E-4</v>
      </c>
      <c r="H130" s="102">
        <v>20.95</v>
      </c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>
        <v>2.9999999999999997E-4</v>
      </c>
      <c r="U130" s="102">
        <v>1E-4</v>
      </c>
      <c r="V130" s="102">
        <v>4239936</v>
      </c>
      <c r="W130" s="102">
        <v>8479872</v>
      </c>
      <c r="X130" s="102" t="s">
        <v>87</v>
      </c>
      <c r="Y130" s="102" t="s">
        <v>94</v>
      </c>
      <c r="Z130" s="102">
        <v>0.5</v>
      </c>
      <c r="AA130" s="102">
        <v>1.5</v>
      </c>
      <c r="AB130" s="101" t="s">
        <v>87</v>
      </c>
      <c r="AC130" s="101" t="s">
        <v>87</v>
      </c>
      <c r="AD130" s="100"/>
      <c r="AE130" s="102" t="s">
        <v>87</v>
      </c>
    </row>
    <row r="131" spans="1:31" ht="30" x14ac:dyDescent="0.25">
      <c r="A131" s="104" t="s">
        <v>190</v>
      </c>
      <c r="B131" s="104">
        <v>147.22</v>
      </c>
      <c r="C131" s="104" t="s">
        <v>194</v>
      </c>
      <c r="D131" s="102">
        <v>0.499</v>
      </c>
      <c r="E131" s="102">
        <v>4</v>
      </c>
      <c r="F131" s="102">
        <v>0.12475</v>
      </c>
      <c r="G131" s="102">
        <v>0.499</v>
      </c>
      <c r="H131" s="102">
        <v>21.29</v>
      </c>
      <c r="I131" s="102">
        <v>20.83</v>
      </c>
      <c r="J131" s="102">
        <v>20.98</v>
      </c>
      <c r="K131" s="102">
        <v>15931.62</v>
      </c>
      <c r="L131" s="102">
        <v>42484.33</v>
      </c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 t="s">
        <v>87</v>
      </c>
      <c r="Y131" s="102" t="s">
        <v>88</v>
      </c>
      <c r="Z131" s="102">
        <v>19.5</v>
      </c>
      <c r="AA131" s="102">
        <v>17</v>
      </c>
      <c r="AB131" s="101" t="s">
        <v>87</v>
      </c>
      <c r="AC131" s="101" t="s">
        <v>87</v>
      </c>
      <c r="AD131" s="100"/>
      <c r="AE131" s="102" t="s">
        <v>87</v>
      </c>
    </row>
    <row r="132" spans="1:31" ht="30" x14ac:dyDescent="0.25">
      <c r="A132" s="104" t="s">
        <v>190</v>
      </c>
      <c r="B132" s="104">
        <v>147.22</v>
      </c>
      <c r="C132" s="115" t="s">
        <v>195</v>
      </c>
      <c r="D132" s="102">
        <v>5.0000000000000002E-5</v>
      </c>
      <c r="E132" s="102">
        <v>4</v>
      </c>
      <c r="F132" s="102">
        <v>1.2999999999999999E-5</v>
      </c>
      <c r="G132" s="102">
        <v>5.0000000000000002E-5</v>
      </c>
      <c r="H132" s="102">
        <v>20.95</v>
      </c>
      <c r="I132" s="102"/>
      <c r="J132" s="102"/>
      <c r="K132" s="102"/>
      <c r="L132" s="102"/>
      <c r="M132" s="102">
        <v>20.95</v>
      </c>
      <c r="N132" s="102">
        <v>21</v>
      </c>
      <c r="O132" s="102">
        <v>217296720</v>
      </c>
      <c r="P132" s="102"/>
      <c r="Q132" s="102"/>
      <c r="R132" s="102"/>
      <c r="S132" s="102"/>
      <c r="T132" s="102"/>
      <c r="U132" s="102"/>
      <c r="V132" s="102"/>
      <c r="W132" s="102"/>
      <c r="X132" s="102" t="s">
        <v>87</v>
      </c>
      <c r="Y132" s="102" t="s">
        <v>113</v>
      </c>
      <c r="Z132" s="102">
        <v>23</v>
      </c>
      <c r="AA132" s="102" t="s">
        <v>114</v>
      </c>
      <c r="AB132" s="101" t="s">
        <v>87</v>
      </c>
      <c r="AC132" s="101" t="s">
        <v>87</v>
      </c>
      <c r="AD132" s="100"/>
      <c r="AE132" s="102" t="s">
        <v>87</v>
      </c>
    </row>
    <row r="133" spans="1:31" ht="30" x14ac:dyDescent="0.25">
      <c r="A133" s="104" t="s">
        <v>190</v>
      </c>
      <c r="B133" s="104">
        <v>147.22</v>
      </c>
      <c r="C133" s="104" t="s">
        <v>196</v>
      </c>
      <c r="D133" s="102">
        <v>1.25E-4</v>
      </c>
      <c r="E133" s="102">
        <v>4</v>
      </c>
      <c r="F133" s="102">
        <v>3.1000000000000001E-5</v>
      </c>
      <c r="G133" s="102">
        <v>1.25E-4</v>
      </c>
      <c r="H133" s="102">
        <v>20.95</v>
      </c>
      <c r="I133" s="102"/>
      <c r="J133" s="102"/>
      <c r="K133" s="102"/>
      <c r="L133" s="102"/>
      <c r="M133" s="102"/>
      <c r="N133" s="102"/>
      <c r="O133" s="102"/>
      <c r="P133" s="102">
        <v>1E-4</v>
      </c>
      <c r="Q133" s="102">
        <v>2.0000000000000002E-5</v>
      </c>
      <c r="R133" s="102">
        <v>33919488</v>
      </c>
      <c r="S133" s="102">
        <v>67838976</v>
      </c>
      <c r="T133" s="102"/>
      <c r="U133" s="102"/>
      <c r="V133" s="102"/>
      <c r="W133" s="102"/>
      <c r="X133" s="102" t="s">
        <v>87</v>
      </c>
      <c r="Y133" s="102" t="s">
        <v>100</v>
      </c>
      <c r="Z133" s="102">
        <v>1</v>
      </c>
      <c r="AA133" s="102">
        <v>2</v>
      </c>
      <c r="AB133" s="101" t="s">
        <v>87</v>
      </c>
      <c r="AC133" s="101" t="s">
        <v>87</v>
      </c>
      <c r="AD133" s="100"/>
      <c r="AE133" s="102" t="s">
        <v>87</v>
      </c>
    </row>
    <row r="134" spans="1:31" ht="30" x14ac:dyDescent="0.25">
      <c r="A134" s="104" t="s">
        <v>190</v>
      </c>
      <c r="B134" s="104">
        <v>147.22</v>
      </c>
      <c r="C134" s="104" t="s">
        <v>197</v>
      </c>
      <c r="D134" s="102">
        <v>2.5000000000000001E-3</v>
      </c>
      <c r="E134" s="102">
        <v>4</v>
      </c>
      <c r="F134" s="102">
        <v>6.2500000000000001E-4</v>
      </c>
      <c r="G134" s="102">
        <v>2.5000000000000001E-3</v>
      </c>
      <c r="H134" s="102">
        <v>20.95</v>
      </c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>
        <v>1.6999999999999999E-3</v>
      </c>
      <c r="U134" s="102">
        <v>4.0000000000000002E-4</v>
      </c>
      <c r="V134" s="102">
        <v>847987.19999999995</v>
      </c>
      <c r="W134" s="102">
        <v>1695974.3999999999</v>
      </c>
      <c r="X134" s="102" t="s">
        <v>87</v>
      </c>
      <c r="Y134" s="102" t="s">
        <v>94</v>
      </c>
      <c r="Z134" s="102">
        <v>0.5</v>
      </c>
      <c r="AA134" s="102">
        <v>1.5</v>
      </c>
      <c r="AB134" s="101" t="s">
        <v>87</v>
      </c>
      <c r="AC134" s="101" t="s">
        <v>87</v>
      </c>
      <c r="AD134" s="100"/>
      <c r="AE134" s="102" t="s">
        <v>87</v>
      </c>
    </row>
    <row r="135" spans="1:31" ht="30" x14ac:dyDescent="0.25">
      <c r="A135" s="104" t="s">
        <v>190</v>
      </c>
      <c r="B135" s="104">
        <v>147.22</v>
      </c>
      <c r="C135" s="104" t="s">
        <v>198</v>
      </c>
      <c r="D135" s="102">
        <v>0.497</v>
      </c>
      <c r="E135" s="102">
        <v>4</v>
      </c>
      <c r="F135" s="102">
        <v>0.12425</v>
      </c>
      <c r="G135" s="102">
        <v>0.497</v>
      </c>
      <c r="H135" s="102">
        <v>21.29</v>
      </c>
      <c r="I135" s="102">
        <v>20.83</v>
      </c>
      <c r="J135" s="102">
        <v>20.98</v>
      </c>
      <c r="K135" s="102">
        <v>15995.73</v>
      </c>
      <c r="L135" s="102">
        <v>42655.29</v>
      </c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 t="s">
        <v>87</v>
      </c>
      <c r="Y135" s="102" t="s">
        <v>88</v>
      </c>
      <c r="Z135" s="102">
        <v>19.5</v>
      </c>
      <c r="AA135" s="102">
        <v>17</v>
      </c>
      <c r="AB135" s="101" t="s">
        <v>87</v>
      </c>
      <c r="AC135" s="101" t="s">
        <v>87</v>
      </c>
      <c r="AD135" s="100"/>
      <c r="AE135" s="102" t="s">
        <v>87</v>
      </c>
    </row>
    <row r="136" spans="1:31" x14ac:dyDescent="0.25">
      <c r="A136" s="103" t="s">
        <v>199</v>
      </c>
      <c r="B136" s="103">
        <v>81.5</v>
      </c>
      <c r="C136" s="103" t="s">
        <v>117</v>
      </c>
      <c r="D136" s="102">
        <v>10</v>
      </c>
      <c r="E136" s="102">
        <v>4</v>
      </c>
      <c r="F136" s="102">
        <v>2.5</v>
      </c>
      <c r="G136" s="102">
        <v>10</v>
      </c>
      <c r="H136" s="102">
        <v>18.34</v>
      </c>
      <c r="I136" s="114">
        <v>18.34</v>
      </c>
      <c r="J136" s="102">
        <v>20.38</v>
      </c>
      <c r="K136" s="102">
        <v>440.1</v>
      </c>
      <c r="L136" s="102">
        <v>1173.5999999999999</v>
      </c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 t="s">
        <v>95</v>
      </c>
      <c r="Y136" s="102" t="s">
        <v>88</v>
      </c>
      <c r="Z136" s="102">
        <v>19.5</v>
      </c>
      <c r="AA136" s="102">
        <v>17</v>
      </c>
      <c r="AB136" s="101" t="s">
        <v>87</v>
      </c>
      <c r="AC136" s="101" t="s">
        <v>87</v>
      </c>
      <c r="AD136" s="100"/>
      <c r="AE136" s="102" t="s">
        <v>95</v>
      </c>
    </row>
    <row r="137" spans="1:31" x14ac:dyDescent="0.25">
      <c r="A137" s="103" t="s">
        <v>199</v>
      </c>
      <c r="B137" s="103">
        <v>81.5</v>
      </c>
      <c r="C137" s="103" t="s">
        <v>140</v>
      </c>
      <c r="D137" s="102">
        <v>10</v>
      </c>
      <c r="E137" s="102">
        <v>4</v>
      </c>
      <c r="F137" s="102">
        <v>2.5</v>
      </c>
      <c r="G137" s="102">
        <v>30</v>
      </c>
      <c r="H137" s="102">
        <v>13.21</v>
      </c>
      <c r="I137" s="114">
        <v>18.34</v>
      </c>
      <c r="J137" s="102">
        <v>20.38</v>
      </c>
      <c r="K137" s="102">
        <v>440.1</v>
      </c>
      <c r="L137" s="102">
        <v>1173.5999999999999</v>
      </c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 t="s">
        <v>95</v>
      </c>
      <c r="Y137" s="102" t="s">
        <v>88</v>
      </c>
      <c r="Z137" s="102">
        <v>19.5</v>
      </c>
      <c r="AA137" s="102">
        <v>17</v>
      </c>
      <c r="AB137" s="101" t="s">
        <v>87</v>
      </c>
      <c r="AC137" s="101" t="s">
        <v>87</v>
      </c>
      <c r="AD137" s="100"/>
      <c r="AE137" s="102" t="s">
        <v>95</v>
      </c>
    </row>
    <row r="138" spans="1:31" x14ac:dyDescent="0.25">
      <c r="A138" s="103" t="s">
        <v>199</v>
      </c>
      <c r="B138" s="103">
        <v>81.5</v>
      </c>
      <c r="C138" s="103" t="s">
        <v>200</v>
      </c>
      <c r="D138" s="102">
        <v>82</v>
      </c>
      <c r="E138" s="102">
        <v>4</v>
      </c>
      <c r="F138" s="102">
        <v>20.5</v>
      </c>
      <c r="G138" s="102">
        <v>82</v>
      </c>
      <c r="H138" s="102">
        <v>0.13</v>
      </c>
      <c r="I138" s="102">
        <v>0.13</v>
      </c>
      <c r="J138" s="102">
        <v>16.78</v>
      </c>
      <c r="K138" s="102">
        <v>53.67</v>
      </c>
      <c r="L138" s="102">
        <v>143.12</v>
      </c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 t="s">
        <v>95</v>
      </c>
      <c r="Y138" s="102" t="s">
        <v>88</v>
      </c>
      <c r="Z138" s="102">
        <v>19.5</v>
      </c>
      <c r="AA138" s="102">
        <v>17</v>
      </c>
      <c r="AB138" s="106" t="s">
        <v>95</v>
      </c>
      <c r="AC138" s="101" t="s">
        <v>87</v>
      </c>
      <c r="AD138" s="100"/>
      <c r="AE138" s="102" t="s">
        <v>95</v>
      </c>
    </row>
    <row r="139" spans="1:31" x14ac:dyDescent="0.25">
      <c r="A139" s="103" t="s">
        <v>199</v>
      </c>
      <c r="B139" s="103">
        <v>81.5</v>
      </c>
      <c r="C139" s="103" t="s">
        <v>93</v>
      </c>
      <c r="D139" s="102">
        <v>18.2</v>
      </c>
      <c r="E139" s="102">
        <v>4</v>
      </c>
      <c r="F139" s="102">
        <v>4.55</v>
      </c>
      <c r="G139" s="102">
        <v>18.2</v>
      </c>
      <c r="H139" s="102">
        <v>22.33</v>
      </c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5">
        <v>22.33</v>
      </c>
      <c r="U139" s="105">
        <v>5.29</v>
      </c>
      <c r="V139" s="102">
        <v>64.48</v>
      </c>
      <c r="W139" s="102">
        <v>128.97</v>
      </c>
      <c r="X139" s="102" t="s">
        <v>87</v>
      </c>
      <c r="Y139" s="102" t="s">
        <v>94</v>
      </c>
      <c r="Z139" s="102">
        <v>0.5</v>
      </c>
      <c r="AA139" s="102">
        <v>1.5</v>
      </c>
      <c r="AB139" s="106" t="s">
        <v>95</v>
      </c>
      <c r="AC139" s="101" t="s">
        <v>95</v>
      </c>
      <c r="AD139" s="100" t="s">
        <v>96</v>
      </c>
      <c r="AE139" s="102" t="s">
        <v>95</v>
      </c>
    </row>
    <row r="140" spans="1:31" ht="30" x14ac:dyDescent="0.25">
      <c r="A140" s="103" t="s">
        <v>199</v>
      </c>
      <c r="B140" s="103">
        <v>81.5</v>
      </c>
      <c r="C140" s="103" t="s">
        <v>201</v>
      </c>
      <c r="D140" s="102">
        <v>9.01</v>
      </c>
      <c r="E140" s="102">
        <v>4</v>
      </c>
      <c r="F140" s="102">
        <v>2.25</v>
      </c>
      <c r="G140" s="102">
        <v>9.01</v>
      </c>
      <c r="H140" s="102">
        <v>11.06</v>
      </c>
      <c r="I140" s="102"/>
      <c r="J140" s="102"/>
      <c r="K140" s="102"/>
      <c r="L140" s="102"/>
      <c r="M140" s="102"/>
      <c r="N140" s="102"/>
      <c r="O140" s="102"/>
      <c r="P140" s="105">
        <v>11.06</v>
      </c>
      <c r="Q140" s="102">
        <v>2.69</v>
      </c>
      <c r="R140" s="102">
        <v>260.51</v>
      </c>
      <c r="S140" s="102">
        <v>521.02</v>
      </c>
      <c r="T140" s="102"/>
      <c r="U140" s="102"/>
      <c r="V140" s="102"/>
      <c r="W140" s="102"/>
      <c r="X140" s="102" t="s">
        <v>95</v>
      </c>
      <c r="Y140" s="102" t="s">
        <v>100</v>
      </c>
      <c r="Z140" s="102">
        <v>0.4</v>
      </c>
      <c r="AA140" s="102">
        <v>0.8</v>
      </c>
      <c r="AB140" s="106" t="s">
        <v>95</v>
      </c>
      <c r="AC140" s="101" t="s">
        <v>95</v>
      </c>
      <c r="AD140" s="100"/>
      <c r="AE140" s="102" t="s">
        <v>95</v>
      </c>
    </row>
    <row r="141" spans="1:31" x14ac:dyDescent="0.25">
      <c r="A141" s="103" t="s">
        <v>199</v>
      </c>
      <c r="B141" s="103">
        <v>81.5</v>
      </c>
      <c r="C141" s="103" t="s">
        <v>202</v>
      </c>
      <c r="D141" s="102">
        <v>2</v>
      </c>
      <c r="E141" s="102">
        <v>4</v>
      </c>
      <c r="F141" s="102">
        <v>0.5</v>
      </c>
      <c r="G141" s="102">
        <v>2</v>
      </c>
      <c r="H141" s="102">
        <v>2.4500000000000002</v>
      </c>
      <c r="I141" s="102"/>
      <c r="J141" s="102"/>
      <c r="K141" s="102"/>
      <c r="L141" s="102"/>
      <c r="M141" s="105">
        <v>23.4</v>
      </c>
      <c r="N141" s="102">
        <v>20.87</v>
      </c>
      <c r="O141" s="102">
        <v>3007.35</v>
      </c>
      <c r="P141" s="102"/>
      <c r="Q141" s="102"/>
      <c r="R141" s="102"/>
      <c r="S141" s="102"/>
      <c r="T141" s="102"/>
      <c r="U141" s="102"/>
      <c r="V141" s="102"/>
      <c r="W141" s="102"/>
      <c r="X141" s="102" t="s">
        <v>95</v>
      </c>
      <c r="Y141" s="102" t="s">
        <v>113</v>
      </c>
      <c r="Z141" s="102">
        <v>23</v>
      </c>
      <c r="AA141" s="102" t="s">
        <v>114</v>
      </c>
      <c r="AB141" s="106" t="s">
        <v>95</v>
      </c>
      <c r="AC141" s="101" t="s">
        <v>95</v>
      </c>
      <c r="AD141" s="100"/>
      <c r="AE141" s="102" t="s">
        <v>95</v>
      </c>
    </row>
    <row r="142" spans="1:31" x14ac:dyDescent="0.25">
      <c r="A142" s="103" t="s">
        <v>199</v>
      </c>
      <c r="B142" s="103">
        <v>81.5</v>
      </c>
      <c r="C142" s="103" t="s">
        <v>203</v>
      </c>
      <c r="D142" s="102">
        <v>10</v>
      </c>
      <c r="E142" s="102">
        <v>4</v>
      </c>
      <c r="F142" s="102">
        <v>2.5</v>
      </c>
      <c r="G142" s="102">
        <v>10</v>
      </c>
      <c r="H142" s="102">
        <v>33.22</v>
      </c>
      <c r="I142" s="102"/>
      <c r="J142" s="102"/>
      <c r="K142" s="102"/>
      <c r="L142" s="102"/>
      <c r="M142" s="105">
        <v>33.22</v>
      </c>
      <c r="N142" s="102">
        <v>20.38</v>
      </c>
      <c r="O142" s="102">
        <v>601.47</v>
      </c>
      <c r="P142" s="102"/>
      <c r="Q142" s="102"/>
      <c r="R142" s="102"/>
      <c r="S142" s="102"/>
      <c r="T142" s="102"/>
      <c r="U142" s="102"/>
      <c r="V142" s="102"/>
      <c r="W142" s="102"/>
      <c r="X142" s="102" t="s">
        <v>95</v>
      </c>
      <c r="Y142" s="102" t="s">
        <v>113</v>
      </c>
      <c r="Z142" s="102">
        <v>23</v>
      </c>
      <c r="AA142" s="102" t="s">
        <v>114</v>
      </c>
      <c r="AB142" s="106" t="s">
        <v>95</v>
      </c>
      <c r="AC142" s="101" t="s">
        <v>95</v>
      </c>
      <c r="AD142" s="100"/>
      <c r="AE142" s="102" t="s">
        <v>95</v>
      </c>
    </row>
    <row r="143" spans="1:31" x14ac:dyDescent="0.25">
      <c r="A143" s="103" t="s">
        <v>199</v>
      </c>
      <c r="B143" s="103">
        <v>81.5</v>
      </c>
      <c r="C143" s="103" t="s">
        <v>86</v>
      </c>
      <c r="D143" s="102">
        <v>10</v>
      </c>
      <c r="E143" s="102">
        <v>4</v>
      </c>
      <c r="F143" s="102">
        <v>2.5</v>
      </c>
      <c r="G143" s="102">
        <v>10</v>
      </c>
      <c r="H143" s="102">
        <v>18.34</v>
      </c>
      <c r="I143" s="114">
        <v>18.34</v>
      </c>
      <c r="J143" s="102">
        <v>20.38</v>
      </c>
      <c r="K143" s="102">
        <v>440.1</v>
      </c>
      <c r="L143" s="102">
        <v>1173.5999999999999</v>
      </c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 t="s">
        <v>95</v>
      </c>
      <c r="Y143" s="102" t="s">
        <v>88</v>
      </c>
      <c r="Z143" s="102">
        <v>19.5</v>
      </c>
      <c r="AA143" s="102">
        <v>17</v>
      </c>
      <c r="AB143" s="101" t="s">
        <v>87</v>
      </c>
      <c r="AC143" s="101" t="s">
        <v>87</v>
      </c>
      <c r="AD143" s="100"/>
      <c r="AE143" s="102" t="s">
        <v>95</v>
      </c>
    </row>
    <row r="144" spans="1:31" x14ac:dyDescent="0.25">
      <c r="A144" s="104" t="s">
        <v>204</v>
      </c>
      <c r="B144" s="104">
        <v>55.15</v>
      </c>
      <c r="C144" s="104" t="s">
        <v>205</v>
      </c>
      <c r="D144" s="102">
        <v>168.4</v>
      </c>
      <c r="E144" s="102">
        <v>4</v>
      </c>
      <c r="F144" s="102">
        <v>42.1</v>
      </c>
      <c r="G144" s="102">
        <v>168.4</v>
      </c>
      <c r="H144" s="102">
        <v>-42.92</v>
      </c>
      <c r="I144" s="102">
        <v>-42.92</v>
      </c>
      <c r="J144" s="102">
        <v>11.91</v>
      </c>
      <c r="K144" s="102">
        <v>17.68</v>
      </c>
      <c r="L144" s="102">
        <v>47.16</v>
      </c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 t="s">
        <v>95</v>
      </c>
      <c r="Y144" s="102" t="s">
        <v>88</v>
      </c>
      <c r="Z144" s="102">
        <v>19.5</v>
      </c>
      <c r="AA144" s="102">
        <v>17</v>
      </c>
      <c r="AB144" s="106" t="s">
        <v>95</v>
      </c>
      <c r="AC144" s="101" t="s">
        <v>87</v>
      </c>
      <c r="AD144" s="100" t="s">
        <v>206</v>
      </c>
      <c r="AE144" s="102" t="s">
        <v>95</v>
      </c>
    </row>
    <row r="145" spans="1:31" x14ac:dyDescent="0.25">
      <c r="A145" s="103" t="s">
        <v>207</v>
      </c>
      <c r="B145" s="103">
        <v>200.1</v>
      </c>
      <c r="C145" s="103" t="s">
        <v>140</v>
      </c>
      <c r="D145" s="102">
        <v>10</v>
      </c>
      <c r="E145" s="102">
        <v>4</v>
      </c>
      <c r="F145" s="102">
        <v>2.5</v>
      </c>
      <c r="G145" s="102">
        <v>10</v>
      </c>
      <c r="H145" s="102">
        <v>19.86</v>
      </c>
      <c r="I145" s="102">
        <v>19.86</v>
      </c>
      <c r="J145" s="102">
        <v>20.74</v>
      </c>
      <c r="K145" s="102">
        <v>1080.54</v>
      </c>
      <c r="L145" s="102">
        <v>2881.44</v>
      </c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 t="s">
        <v>87</v>
      </c>
      <c r="Y145" s="102" t="s">
        <v>88</v>
      </c>
      <c r="Z145" s="102">
        <v>19.5</v>
      </c>
      <c r="AA145" s="102">
        <v>17</v>
      </c>
      <c r="AB145" s="101" t="s">
        <v>87</v>
      </c>
      <c r="AC145" s="101" t="s">
        <v>87</v>
      </c>
      <c r="AD145" s="100"/>
      <c r="AE145" s="102" t="s">
        <v>87</v>
      </c>
    </row>
    <row r="146" spans="1:31" x14ac:dyDescent="0.25">
      <c r="A146" s="104">
        <v>1.02</v>
      </c>
      <c r="B146" s="104">
        <v>185.2</v>
      </c>
      <c r="C146" s="104" t="s">
        <v>93</v>
      </c>
      <c r="D146" s="102">
        <v>18.2</v>
      </c>
      <c r="E146" s="102">
        <v>4</v>
      </c>
      <c r="F146" s="102">
        <v>4.55</v>
      </c>
      <c r="G146" s="102">
        <v>18.2</v>
      </c>
      <c r="H146" s="102">
        <v>9.83</v>
      </c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5">
        <v>9.83</v>
      </c>
      <c r="U146" s="105">
        <v>2.4</v>
      </c>
      <c r="V146" s="102">
        <v>146.53</v>
      </c>
      <c r="W146" s="102">
        <v>293.06</v>
      </c>
      <c r="X146" s="102" t="s">
        <v>87</v>
      </c>
      <c r="Y146" s="102" t="s">
        <v>94</v>
      </c>
      <c r="Z146" s="102">
        <v>0.5</v>
      </c>
      <c r="AA146" s="102">
        <v>1.5</v>
      </c>
      <c r="AB146" s="106" t="s">
        <v>95</v>
      </c>
      <c r="AC146" s="101" t="s">
        <v>95</v>
      </c>
      <c r="AD146" s="100" t="s">
        <v>96</v>
      </c>
      <c r="AE146" s="102" t="s">
        <v>95</v>
      </c>
    </row>
    <row r="147" spans="1:31" x14ac:dyDescent="0.25">
      <c r="A147" s="103">
        <v>1.01</v>
      </c>
      <c r="B147" s="103">
        <v>178.9</v>
      </c>
      <c r="C147" s="103" t="s">
        <v>93</v>
      </c>
      <c r="D147" s="102">
        <v>18.2</v>
      </c>
      <c r="E147" s="102">
        <v>4</v>
      </c>
      <c r="F147" s="102">
        <v>4.55</v>
      </c>
      <c r="G147" s="102">
        <v>18.2</v>
      </c>
      <c r="H147" s="102">
        <v>10.17</v>
      </c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5">
        <v>10.17</v>
      </c>
      <c r="U147" s="105">
        <v>2.48</v>
      </c>
      <c r="V147" s="102">
        <v>141.55000000000001</v>
      </c>
      <c r="W147" s="102">
        <v>283.08999999999997</v>
      </c>
      <c r="X147" s="102" t="s">
        <v>87</v>
      </c>
      <c r="Y147" s="102" t="s">
        <v>94</v>
      </c>
      <c r="Z147" s="102">
        <v>0.5</v>
      </c>
      <c r="AA147" s="102">
        <v>1.5</v>
      </c>
      <c r="AB147" s="106" t="s">
        <v>95</v>
      </c>
      <c r="AC147" s="101" t="s">
        <v>95</v>
      </c>
      <c r="AD147" s="100" t="s">
        <v>96</v>
      </c>
      <c r="AE147" s="102" t="s">
        <v>95</v>
      </c>
    </row>
    <row r="148" spans="1:31" x14ac:dyDescent="0.25">
      <c r="A148" s="104">
        <v>2.0699999999999998</v>
      </c>
      <c r="B148" s="104">
        <v>26.5</v>
      </c>
      <c r="C148" s="104" t="s">
        <v>208</v>
      </c>
      <c r="D148" s="102">
        <v>168.4</v>
      </c>
      <c r="E148" s="102">
        <v>4</v>
      </c>
      <c r="F148" s="102">
        <v>42.1</v>
      </c>
      <c r="G148" s="102">
        <v>168.4</v>
      </c>
      <c r="H148" s="102">
        <v>-111.91</v>
      </c>
      <c r="I148" s="105">
        <v>-111.91</v>
      </c>
      <c r="J148" s="102">
        <v>8.11</v>
      </c>
      <c r="K148" s="102">
        <v>8.5</v>
      </c>
      <c r="L148" s="102">
        <v>22.66</v>
      </c>
      <c r="M148" s="102"/>
      <c r="N148" s="102"/>
      <c r="O148" s="102"/>
      <c r="P148" s="102"/>
      <c r="Q148" s="102"/>
      <c r="R148" s="102"/>
      <c r="S148" s="102"/>
      <c r="T148" s="102"/>
      <c r="U148" s="105"/>
      <c r="V148" s="102"/>
      <c r="W148" s="102"/>
      <c r="X148" s="102" t="s">
        <v>95</v>
      </c>
      <c r="Y148" s="102" t="s">
        <v>88</v>
      </c>
      <c r="Z148" s="102">
        <v>19.5</v>
      </c>
      <c r="AA148" s="102">
        <v>17</v>
      </c>
      <c r="AB148" s="106" t="s">
        <v>95</v>
      </c>
      <c r="AC148" s="101" t="s">
        <v>87</v>
      </c>
      <c r="AD148" s="100" t="s">
        <v>206</v>
      </c>
      <c r="AE148" s="102" t="s">
        <v>95</v>
      </c>
    </row>
    <row r="149" spans="1:31" x14ac:dyDescent="0.25">
      <c r="A149" s="104">
        <v>2.0699999999999998</v>
      </c>
      <c r="B149" s="104">
        <v>26.5</v>
      </c>
      <c r="C149" s="104" t="s">
        <v>209</v>
      </c>
      <c r="D149" s="102">
        <v>10</v>
      </c>
      <c r="E149" s="102">
        <v>4</v>
      </c>
      <c r="F149" s="102">
        <v>2.5</v>
      </c>
      <c r="G149" s="102">
        <v>20</v>
      </c>
      <c r="H149" s="102">
        <v>5.13</v>
      </c>
      <c r="I149" s="105">
        <v>13.01</v>
      </c>
      <c r="J149" s="102">
        <v>19.190000000000001</v>
      </c>
      <c r="K149" s="102">
        <v>143.1</v>
      </c>
      <c r="L149" s="102">
        <v>381.6</v>
      </c>
      <c r="M149" s="102"/>
      <c r="N149" s="102"/>
      <c r="O149" s="102"/>
      <c r="P149" s="102"/>
      <c r="Q149" s="102"/>
      <c r="R149" s="102"/>
      <c r="S149" s="102"/>
      <c r="T149" s="102"/>
      <c r="U149" s="105"/>
      <c r="V149" s="102"/>
      <c r="W149" s="102"/>
      <c r="X149" s="102" t="s">
        <v>95</v>
      </c>
      <c r="Y149" s="102" t="s">
        <v>88</v>
      </c>
      <c r="Z149" s="102">
        <v>19.5</v>
      </c>
      <c r="AA149" s="102">
        <v>17</v>
      </c>
      <c r="AB149" s="106" t="s">
        <v>95</v>
      </c>
      <c r="AC149" s="101" t="s">
        <v>95</v>
      </c>
      <c r="AD149" s="100"/>
      <c r="AE149" s="102" t="s">
        <v>95</v>
      </c>
    </row>
    <row r="150" spans="1:31" ht="30" customHeight="1" x14ac:dyDescent="0.25">
      <c r="A150" s="110" t="s">
        <v>210</v>
      </c>
      <c r="B150" s="109"/>
      <c r="C150" s="109"/>
      <c r="D150" s="109"/>
      <c r="E150" s="109" t="s">
        <v>84</v>
      </c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18"/>
      <c r="V150" s="109"/>
      <c r="W150" s="109"/>
      <c r="X150" s="109"/>
      <c r="Y150" s="109"/>
      <c r="Z150" s="109"/>
      <c r="AA150" s="109"/>
      <c r="AB150" s="108"/>
      <c r="AC150" s="108"/>
      <c r="AD150" s="107"/>
      <c r="AE150" s="109"/>
    </row>
    <row r="151" spans="1:31" x14ac:dyDescent="0.25">
      <c r="A151" s="103">
        <v>1.9E-2</v>
      </c>
      <c r="B151" s="103">
        <v>59.1</v>
      </c>
      <c r="C151" s="103" t="s">
        <v>211</v>
      </c>
      <c r="D151" s="102">
        <v>10</v>
      </c>
      <c r="E151" s="102">
        <v>4</v>
      </c>
      <c r="F151" s="102">
        <v>2.5</v>
      </c>
      <c r="G151" s="102">
        <v>10</v>
      </c>
      <c r="H151" s="102">
        <v>16.920000000000002</v>
      </c>
      <c r="I151" s="114">
        <v>17.89</v>
      </c>
      <c r="J151" s="102">
        <v>20.149999999999999</v>
      </c>
      <c r="K151" s="102">
        <v>319.14</v>
      </c>
      <c r="L151" s="102">
        <v>851.04</v>
      </c>
      <c r="M151" s="102">
        <v>21.8</v>
      </c>
      <c r="N151" s="102">
        <v>20.149999999999999</v>
      </c>
      <c r="O151" s="102">
        <v>436.16</v>
      </c>
      <c r="P151" s="102"/>
      <c r="Q151" s="102"/>
      <c r="R151" s="102"/>
      <c r="S151" s="102"/>
      <c r="T151" s="105">
        <v>1.69</v>
      </c>
      <c r="U151" s="105">
        <v>4.0599999999999996</v>
      </c>
      <c r="V151" s="102">
        <v>85.1</v>
      </c>
      <c r="W151" s="102">
        <v>170.21</v>
      </c>
      <c r="X151" s="102" t="s">
        <v>87</v>
      </c>
      <c r="Y151" s="102" t="s">
        <v>94</v>
      </c>
      <c r="Z151" s="102">
        <v>0.5</v>
      </c>
      <c r="AA151" s="102">
        <v>1.5</v>
      </c>
      <c r="AB151" s="101" t="s">
        <v>87</v>
      </c>
      <c r="AC151" s="101" t="s">
        <v>87</v>
      </c>
      <c r="AD151" s="100"/>
      <c r="AE151" s="102" t="s">
        <v>95</v>
      </c>
    </row>
    <row r="152" spans="1:31" x14ac:dyDescent="0.25">
      <c r="A152" s="104" t="s">
        <v>212</v>
      </c>
      <c r="B152" s="104">
        <v>104.3</v>
      </c>
      <c r="C152" s="104" t="s">
        <v>213</v>
      </c>
      <c r="D152" s="102">
        <v>18.2</v>
      </c>
      <c r="E152" s="102">
        <v>4</v>
      </c>
      <c r="F152" s="102">
        <v>4.55</v>
      </c>
      <c r="G152" s="102">
        <v>54.6</v>
      </c>
      <c r="H152" s="102">
        <v>52.35</v>
      </c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5">
        <v>17.45</v>
      </c>
      <c r="U152" s="105">
        <v>4.18</v>
      </c>
      <c r="V152" s="102">
        <v>82.52</v>
      </c>
      <c r="W152" s="102">
        <v>165.05</v>
      </c>
      <c r="X152" s="102" t="s">
        <v>95</v>
      </c>
      <c r="Y152" s="102" t="s">
        <v>94</v>
      </c>
      <c r="Z152" s="102">
        <v>0.5</v>
      </c>
      <c r="AA152" s="102">
        <v>1.5</v>
      </c>
      <c r="AB152" s="101" t="s">
        <v>98</v>
      </c>
      <c r="AC152" s="101" t="s">
        <v>95</v>
      </c>
      <c r="AD152" s="100" t="s">
        <v>96</v>
      </c>
      <c r="AE152" s="102" t="s">
        <v>95</v>
      </c>
    </row>
    <row r="153" spans="1:31" x14ac:dyDescent="0.25">
      <c r="A153" s="103">
        <v>4.0069999999999997</v>
      </c>
      <c r="B153" s="103">
        <v>66.5</v>
      </c>
      <c r="C153" s="103" t="s">
        <v>128</v>
      </c>
      <c r="D153" s="102">
        <v>6.6</v>
      </c>
      <c r="E153" s="102">
        <v>4</v>
      </c>
      <c r="F153" s="102">
        <v>1.65</v>
      </c>
      <c r="G153" s="102">
        <v>6.6</v>
      </c>
      <c r="H153" s="102">
        <v>18.829999999999998</v>
      </c>
      <c r="I153" s="114">
        <v>18.829999999999998</v>
      </c>
      <c r="J153" s="102">
        <v>20.49</v>
      </c>
      <c r="K153" s="102">
        <v>544.09</v>
      </c>
      <c r="L153" s="102">
        <v>1450.91</v>
      </c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 t="s">
        <v>87</v>
      </c>
      <c r="Y153" s="102" t="s">
        <v>88</v>
      </c>
      <c r="Z153" s="102">
        <v>19.5</v>
      </c>
      <c r="AA153" s="102">
        <v>17</v>
      </c>
      <c r="AB153" s="101" t="s">
        <v>87</v>
      </c>
      <c r="AC153" s="101" t="s">
        <v>87</v>
      </c>
      <c r="AD153" s="100"/>
      <c r="AE153" s="102" t="s">
        <v>95</v>
      </c>
    </row>
    <row r="154" spans="1:31" ht="30" customHeight="1" x14ac:dyDescent="0.25">
      <c r="A154" s="110" t="s">
        <v>214</v>
      </c>
      <c r="B154" s="109"/>
      <c r="C154" s="109"/>
      <c r="D154" s="109"/>
      <c r="E154" s="109" t="s">
        <v>84</v>
      </c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8"/>
      <c r="AC154" s="108"/>
      <c r="AD154" s="107"/>
      <c r="AE154" s="109"/>
    </row>
    <row r="155" spans="1:31" ht="30" x14ac:dyDescent="0.25">
      <c r="A155" s="104">
        <v>1.0129999999999999</v>
      </c>
      <c r="B155" s="104">
        <v>71.14</v>
      </c>
      <c r="C155" s="104" t="s">
        <v>215</v>
      </c>
      <c r="D155" s="102">
        <v>30</v>
      </c>
      <c r="E155" s="102">
        <v>4</v>
      </c>
      <c r="F155" s="102">
        <v>7.5</v>
      </c>
      <c r="G155" s="102">
        <v>30</v>
      </c>
      <c r="H155" s="102">
        <v>12.09</v>
      </c>
      <c r="I155" s="105">
        <v>12.09</v>
      </c>
      <c r="J155" s="102">
        <v>19</v>
      </c>
      <c r="K155" s="102">
        <v>128.05000000000001</v>
      </c>
      <c r="L155" s="102">
        <v>341.47</v>
      </c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 t="s">
        <v>95</v>
      </c>
      <c r="Y155" s="102" t="s">
        <v>88</v>
      </c>
      <c r="Z155" s="102">
        <v>19.5</v>
      </c>
      <c r="AA155" s="102">
        <v>17</v>
      </c>
      <c r="AB155" s="101" t="s">
        <v>98</v>
      </c>
      <c r="AC155" s="101" t="s">
        <v>87</v>
      </c>
      <c r="AD155" s="100" t="s">
        <v>216</v>
      </c>
      <c r="AE155" s="102" t="s">
        <v>95</v>
      </c>
    </row>
    <row r="156" spans="1:31" ht="30" x14ac:dyDescent="0.25">
      <c r="A156" s="103">
        <v>2.0190000000000001</v>
      </c>
      <c r="B156" s="103">
        <v>161</v>
      </c>
      <c r="C156" s="116" t="s">
        <v>217</v>
      </c>
      <c r="D156" s="102">
        <v>2</v>
      </c>
      <c r="E156" s="102">
        <v>9.6</v>
      </c>
      <c r="F156" s="102">
        <v>0.21</v>
      </c>
      <c r="G156" s="102">
        <v>2</v>
      </c>
      <c r="H156" s="102">
        <v>1.24</v>
      </c>
      <c r="I156" s="114"/>
      <c r="J156" s="102"/>
      <c r="K156" s="102"/>
      <c r="L156" s="102"/>
      <c r="M156" s="102"/>
      <c r="N156" s="102"/>
      <c r="O156" s="102"/>
      <c r="P156" s="113">
        <v>1.24</v>
      </c>
      <c r="Q156" s="102">
        <v>0.13</v>
      </c>
      <c r="R156" s="102">
        <v>2318.4</v>
      </c>
      <c r="S156" s="102">
        <v>4636.8</v>
      </c>
      <c r="T156" s="114"/>
      <c r="U156" s="102"/>
      <c r="V156" s="102"/>
      <c r="W156" s="102"/>
      <c r="X156" s="102" t="s">
        <v>95</v>
      </c>
      <c r="Y156" s="102" t="s">
        <v>100</v>
      </c>
      <c r="Z156" s="102">
        <v>0.8</v>
      </c>
      <c r="AA156" s="102">
        <v>1.6</v>
      </c>
      <c r="AB156" s="101" t="s">
        <v>98</v>
      </c>
      <c r="AC156" s="101" t="s">
        <v>87</v>
      </c>
      <c r="AD156" s="100"/>
      <c r="AE156" s="102" t="s">
        <v>95</v>
      </c>
    </row>
    <row r="157" spans="1:31" x14ac:dyDescent="0.25">
      <c r="A157" s="103">
        <v>2.0190000000000001</v>
      </c>
      <c r="B157" s="103">
        <v>161</v>
      </c>
      <c r="C157" s="103" t="s">
        <v>218</v>
      </c>
      <c r="D157" s="102">
        <v>2</v>
      </c>
      <c r="E157" s="102">
        <v>9.6</v>
      </c>
      <c r="F157" s="102">
        <v>0.21</v>
      </c>
      <c r="G157" s="102">
        <v>2</v>
      </c>
      <c r="H157" s="102">
        <v>1.24</v>
      </c>
      <c r="I157" s="114"/>
      <c r="J157" s="102"/>
      <c r="K157" s="102"/>
      <c r="L157" s="102"/>
      <c r="M157" s="102"/>
      <c r="N157" s="102"/>
      <c r="O157" s="102"/>
      <c r="P157" s="113"/>
      <c r="Q157" s="102"/>
      <c r="R157" s="102"/>
      <c r="S157" s="102"/>
      <c r="T157" s="114">
        <v>1.24</v>
      </c>
      <c r="U157" s="102">
        <v>0.13</v>
      </c>
      <c r="V157" s="102">
        <v>1159.2</v>
      </c>
      <c r="W157" s="102">
        <v>2318.4</v>
      </c>
      <c r="X157" s="102" t="s">
        <v>87</v>
      </c>
      <c r="Y157" s="102" t="s">
        <v>94</v>
      </c>
      <c r="Z157" s="102">
        <v>0.5</v>
      </c>
      <c r="AA157" s="102">
        <v>1.5</v>
      </c>
      <c r="AB157" s="101" t="s">
        <v>87</v>
      </c>
      <c r="AC157" s="101" t="s">
        <v>87</v>
      </c>
      <c r="AD157" s="100"/>
      <c r="AE157" s="102" t="s">
        <v>95</v>
      </c>
    </row>
    <row r="158" spans="1:31" x14ac:dyDescent="0.25">
      <c r="A158" s="103">
        <v>2.0190000000000001</v>
      </c>
      <c r="B158" s="103">
        <v>161</v>
      </c>
      <c r="C158" s="103" t="s">
        <v>219</v>
      </c>
      <c r="D158" s="102">
        <v>16</v>
      </c>
      <c r="E158" s="102">
        <v>9.6</v>
      </c>
      <c r="F158" s="102">
        <v>1.67</v>
      </c>
      <c r="G158" s="102">
        <v>16</v>
      </c>
      <c r="H158" s="102">
        <v>18.82</v>
      </c>
      <c r="I158" s="114">
        <v>18.82</v>
      </c>
      <c r="J158" s="102">
        <v>20.78</v>
      </c>
      <c r="K158" s="102">
        <v>543.38</v>
      </c>
      <c r="L158" s="102">
        <v>1449</v>
      </c>
      <c r="M158" s="102"/>
      <c r="N158" s="102"/>
      <c r="O158" s="102"/>
      <c r="P158" s="113"/>
      <c r="Q158" s="102"/>
      <c r="R158" s="102"/>
      <c r="S158" s="102"/>
      <c r="T158" s="114"/>
      <c r="U158" s="102"/>
      <c r="V158" s="102"/>
      <c r="W158" s="102"/>
      <c r="X158" s="102" t="s">
        <v>87</v>
      </c>
      <c r="Y158" s="102" t="s">
        <v>88</v>
      </c>
      <c r="Z158" s="102">
        <v>19.5</v>
      </c>
      <c r="AA158" s="102">
        <v>17</v>
      </c>
      <c r="AB158" s="101" t="s">
        <v>87</v>
      </c>
      <c r="AC158" s="101" t="s">
        <v>87</v>
      </c>
      <c r="AD158" s="100"/>
      <c r="AE158" s="102" t="s">
        <v>95</v>
      </c>
    </row>
    <row r="159" spans="1:31" ht="30" x14ac:dyDescent="0.25">
      <c r="A159" s="103">
        <v>2.0190000000000001</v>
      </c>
      <c r="B159" s="103">
        <v>161</v>
      </c>
      <c r="C159" s="103" t="s">
        <v>215</v>
      </c>
      <c r="D159" s="102">
        <v>30</v>
      </c>
      <c r="E159" s="102">
        <v>9.6</v>
      </c>
      <c r="F159" s="102">
        <v>3.13</v>
      </c>
      <c r="G159" s="102">
        <v>30</v>
      </c>
      <c r="H159" s="102">
        <v>17.010000000000002</v>
      </c>
      <c r="I159" s="105">
        <v>17.010000000000002</v>
      </c>
      <c r="J159" s="102">
        <v>20.6</v>
      </c>
      <c r="K159" s="102">
        <v>289.8</v>
      </c>
      <c r="L159" s="102">
        <v>772.8</v>
      </c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 t="s">
        <v>95</v>
      </c>
      <c r="Y159" s="102" t="s">
        <v>88</v>
      </c>
      <c r="Z159" s="102">
        <v>19.5</v>
      </c>
      <c r="AA159" s="102">
        <v>17</v>
      </c>
      <c r="AB159" s="101" t="s">
        <v>98</v>
      </c>
      <c r="AC159" s="101" t="s">
        <v>87</v>
      </c>
      <c r="AD159" s="100"/>
      <c r="AE159" s="102" t="s">
        <v>95</v>
      </c>
    </row>
    <row r="160" spans="1:31" ht="30" x14ac:dyDescent="0.25">
      <c r="A160" s="103">
        <v>2.0190000000000001</v>
      </c>
      <c r="B160" s="103">
        <v>161</v>
      </c>
      <c r="C160" s="103" t="s">
        <v>220</v>
      </c>
      <c r="D160" s="102">
        <v>10</v>
      </c>
      <c r="E160" s="102">
        <v>9.6</v>
      </c>
      <c r="F160" s="102">
        <v>1.04</v>
      </c>
      <c r="G160" s="102">
        <v>10</v>
      </c>
      <c r="H160" s="102">
        <v>6.21</v>
      </c>
      <c r="I160" s="102"/>
      <c r="J160" s="102"/>
      <c r="K160" s="102"/>
      <c r="L160" s="102"/>
      <c r="M160" s="102"/>
      <c r="N160" s="102"/>
      <c r="O160" s="102"/>
      <c r="P160" s="105">
        <v>6.21</v>
      </c>
      <c r="Q160" s="102">
        <v>0.64</v>
      </c>
      <c r="R160" s="102">
        <v>463.68</v>
      </c>
      <c r="S160" s="102">
        <v>927.36</v>
      </c>
      <c r="T160" s="102"/>
      <c r="U160" s="102"/>
      <c r="V160" s="102"/>
      <c r="W160" s="102"/>
      <c r="X160" s="102" t="s">
        <v>95</v>
      </c>
      <c r="Y160" s="102" t="s">
        <v>100</v>
      </c>
      <c r="Z160" s="102">
        <v>1</v>
      </c>
      <c r="AA160" s="102">
        <v>2</v>
      </c>
      <c r="AB160" s="101" t="s">
        <v>98</v>
      </c>
      <c r="AC160" s="101" t="s">
        <v>95</v>
      </c>
      <c r="AD160" s="100"/>
      <c r="AE160" s="102" t="s">
        <v>95</v>
      </c>
    </row>
    <row r="161" spans="1:31" x14ac:dyDescent="0.25">
      <c r="A161" s="103">
        <v>2.0190000000000001</v>
      </c>
      <c r="B161" s="103">
        <v>161</v>
      </c>
      <c r="C161" s="103" t="s">
        <v>221</v>
      </c>
      <c r="D161" s="102">
        <v>30</v>
      </c>
      <c r="E161" s="102">
        <v>9.6</v>
      </c>
      <c r="F161" s="102">
        <v>3.13</v>
      </c>
      <c r="G161" s="102">
        <v>123</v>
      </c>
      <c r="H161" s="102">
        <v>76.400000000000006</v>
      </c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5">
        <v>18.63</v>
      </c>
      <c r="U161" s="102">
        <v>1.9</v>
      </c>
      <c r="V161" s="102">
        <v>77.28</v>
      </c>
      <c r="W161" s="102">
        <v>154.56</v>
      </c>
      <c r="X161" s="102" t="s">
        <v>95</v>
      </c>
      <c r="Y161" s="102" t="s">
        <v>94</v>
      </c>
      <c r="Z161" s="102">
        <v>0.5</v>
      </c>
      <c r="AA161" s="102">
        <v>1.5</v>
      </c>
      <c r="AB161" s="101" t="s">
        <v>98</v>
      </c>
      <c r="AC161" s="101" t="s">
        <v>95</v>
      </c>
      <c r="AD161" s="100" t="s">
        <v>96</v>
      </c>
      <c r="AE161" s="102" t="s">
        <v>95</v>
      </c>
    </row>
    <row r="162" spans="1:31" x14ac:dyDescent="0.25">
      <c r="A162" s="103">
        <v>2.0190000000000001</v>
      </c>
      <c r="B162" s="103">
        <v>161</v>
      </c>
      <c r="C162" s="116" t="s">
        <v>222</v>
      </c>
      <c r="D162" s="102">
        <v>1</v>
      </c>
      <c r="E162" s="102">
        <v>9.6</v>
      </c>
      <c r="F162" s="102">
        <v>0.1</v>
      </c>
      <c r="G162" s="102">
        <v>1</v>
      </c>
      <c r="H162" s="102">
        <v>0.62</v>
      </c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11">
        <v>0.62</v>
      </c>
      <c r="U162" s="102">
        <v>0.06</v>
      </c>
      <c r="V162" s="102">
        <v>2318.4</v>
      </c>
      <c r="W162" s="102">
        <v>4636.8</v>
      </c>
      <c r="X162" s="102" t="s">
        <v>95</v>
      </c>
      <c r="Y162" s="102" t="s">
        <v>94</v>
      </c>
      <c r="Z162" s="102">
        <v>0.5</v>
      </c>
      <c r="AA162" s="102">
        <v>1.5</v>
      </c>
      <c r="AB162" s="101" t="s">
        <v>98</v>
      </c>
      <c r="AC162" s="101" t="s">
        <v>87</v>
      </c>
      <c r="AD162" s="100"/>
      <c r="AE162" s="102" t="s">
        <v>95</v>
      </c>
    </row>
    <row r="163" spans="1:31" x14ac:dyDescent="0.25">
      <c r="A163" s="103">
        <v>2.0190000000000001</v>
      </c>
      <c r="B163" s="103">
        <v>161</v>
      </c>
      <c r="C163" s="103" t="s">
        <v>223</v>
      </c>
      <c r="D163" s="102">
        <v>9</v>
      </c>
      <c r="E163" s="102">
        <v>9.6</v>
      </c>
      <c r="F163" s="102">
        <v>0.94</v>
      </c>
      <c r="G163" s="102">
        <v>9</v>
      </c>
      <c r="H163" s="102">
        <v>19.73</v>
      </c>
      <c r="I163" s="102">
        <v>19.73</v>
      </c>
      <c r="J163" s="102">
        <v>20.88</v>
      </c>
      <c r="K163" s="102">
        <v>966</v>
      </c>
      <c r="L163" s="102">
        <v>2576</v>
      </c>
      <c r="M163" s="102"/>
      <c r="N163" s="102"/>
      <c r="O163" s="102"/>
      <c r="P163" s="102"/>
      <c r="Q163" s="102"/>
      <c r="R163" s="102"/>
      <c r="S163" s="102"/>
      <c r="T163" s="111"/>
      <c r="U163" s="102"/>
      <c r="V163" s="102"/>
      <c r="W163" s="102"/>
      <c r="X163" s="102" t="s">
        <v>87</v>
      </c>
      <c r="Y163" s="102" t="s">
        <v>88</v>
      </c>
      <c r="Z163" s="102">
        <v>19.5</v>
      </c>
      <c r="AA163" s="102">
        <v>17</v>
      </c>
      <c r="AB163" s="101" t="s">
        <v>87</v>
      </c>
      <c r="AC163" s="101" t="s">
        <v>87</v>
      </c>
      <c r="AD163" s="100"/>
      <c r="AE163" s="102" t="s">
        <v>87</v>
      </c>
    </row>
    <row r="164" spans="1:31" x14ac:dyDescent="0.25">
      <c r="A164" s="103">
        <v>2.0190000000000001</v>
      </c>
      <c r="B164" s="103">
        <v>161</v>
      </c>
      <c r="C164" s="116" t="s">
        <v>224</v>
      </c>
      <c r="D164" s="102">
        <v>1</v>
      </c>
      <c r="E164" s="102">
        <v>9.6</v>
      </c>
      <c r="F164" s="102">
        <v>0.1</v>
      </c>
      <c r="G164" s="102">
        <v>1</v>
      </c>
      <c r="H164" s="102">
        <v>0.62</v>
      </c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11">
        <v>0.62</v>
      </c>
      <c r="U164" s="102">
        <v>0.06</v>
      </c>
      <c r="V164" s="102">
        <v>2318.4</v>
      </c>
      <c r="W164" s="102">
        <v>4636.8</v>
      </c>
      <c r="X164" s="102" t="s">
        <v>87</v>
      </c>
      <c r="Y164" s="102" t="s">
        <v>94</v>
      </c>
      <c r="Z164" s="102">
        <v>0.5</v>
      </c>
      <c r="AA164" s="102">
        <v>1.5</v>
      </c>
      <c r="AB164" s="101" t="s">
        <v>87</v>
      </c>
      <c r="AC164" s="101" t="s">
        <v>87</v>
      </c>
      <c r="AD164" s="100"/>
      <c r="AE164" s="102" t="s">
        <v>95</v>
      </c>
    </row>
    <row r="165" spans="1:31" x14ac:dyDescent="0.25">
      <c r="A165" s="103">
        <v>2.0190000000000001</v>
      </c>
      <c r="B165" s="103">
        <v>161</v>
      </c>
      <c r="C165" s="103" t="s">
        <v>225</v>
      </c>
      <c r="D165" s="102">
        <v>9</v>
      </c>
      <c r="E165" s="102">
        <v>9.6</v>
      </c>
      <c r="F165" s="102">
        <v>0.94</v>
      </c>
      <c r="G165" s="102">
        <v>9</v>
      </c>
      <c r="H165" s="102">
        <v>5.59</v>
      </c>
      <c r="I165" s="102"/>
      <c r="J165" s="102"/>
      <c r="K165" s="102"/>
      <c r="L165" s="102"/>
      <c r="M165" s="105">
        <v>26.54</v>
      </c>
      <c r="N165" s="102">
        <v>20.88</v>
      </c>
      <c r="O165" s="102">
        <v>1320.2</v>
      </c>
      <c r="P165" s="102"/>
      <c r="Q165" s="102"/>
      <c r="R165" s="102"/>
      <c r="S165" s="102"/>
      <c r="T165" s="113"/>
      <c r="U165" s="102"/>
      <c r="V165" s="102"/>
      <c r="W165" s="102"/>
      <c r="X165" s="102" t="s">
        <v>95</v>
      </c>
      <c r="Y165" s="102" t="s">
        <v>113</v>
      </c>
      <c r="Z165" s="102">
        <v>23</v>
      </c>
      <c r="AA165" s="102" t="s">
        <v>114</v>
      </c>
      <c r="AB165" s="101" t="s">
        <v>98</v>
      </c>
      <c r="AC165" s="101" t="s">
        <v>87</v>
      </c>
      <c r="AD165" s="100"/>
      <c r="AE165" s="102" t="s">
        <v>95</v>
      </c>
    </row>
    <row r="166" spans="1:31" ht="30" x14ac:dyDescent="0.25">
      <c r="A166" s="103">
        <v>2.0190000000000001</v>
      </c>
      <c r="B166" s="103">
        <v>161</v>
      </c>
      <c r="C166" s="103" t="s">
        <v>226</v>
      </c>
      <c r="D166" s="102">
        <v>12</v>
      </c>
      <c r="E166" s="102">
        <v>9.6</v>
      </c>
      <c r="F166" s="102">
        <v>1.25</v>
      </c>
      <c r="G166" s="102">
        <v>14.42</v>
      </c>
      <c r="H166" s="102">
        <v>8.9600000000000009</v>
      </c>
      <c r="I166" s="102"/>
      <c r="J166" s="102"/>
      <c r="K166" s="102"/>
      <c r="L166" s="102"/>
      <c r="M166" s="102"/>
      <c r="N166" s="102"/>
      <c r="O166" s="102"/>
      <c r="P166" s="105">
        <v>7.45</v>
      </c>
      <c r="Q166" s="102">
        <v>0.77</v>
      </c>
      <c r="R166" s="102">
        <v>386.4</v>
      </c>
      <c r="S166" s="102">
        <v>772.8</v>
      </c>
      <c r="T166" s="102"/>
      <c r="U166" s="102"/>
      <c r="V166" s="102"/>
      <c r="W166" s="102"/>
      <c r="X166" s="102" t="s">
        <v>95</v>
      </c>
      <c r="Y166" s="102" t="s">
        <v>100</v>
      </c>
      <c r="Z166" s="102">
        <v>0.8</v>
      </c>
      <c r="AA166" s="102">
        <v>1.6</v>
      </c>
      <c r="AB166" s="101" t="s">
        <v>98</v>
      </c>
      <c r="AC166" s="101" t="s">
        <v>95</v>
      </c>
      <c r="AD166" s="100"/>
      <c r="AE166" s="102" t="s">
        <v>95</v>
      </c>
    </row>
    <row r="167" spans="1:31" ht="30" x14ac:dyDescent="0.25">
      <c r="A167" s="103">
        <v>2.0190000000000001</v>
      </c>
      <c r="B167" s="103">
        <v>161</v>
      </c>
      <c r="C167" s="103" t="s">
        <v>226</v>
      </c>
      <c r="D167" s="102">
        <v>12</v>
      </c>
      <c r="E167" s="102">
        <v>9.6</v>
      </c>
      <c r="F167" s="102">
        <v>1.25</v>
      </c>
      <c r="G167" s="102">
        <v>14.42</v>
      </c>
      <c r="H167" s="102">
        <v>8.9600000000000009</v>
      </c>
      <c r="I167" s="102"/>
      <c r="J167" s="102"/>
      <c r="K167" s="102"/>
      <c r="L167" s="102"/>
      <c r="M167" s="102"/>
      <c r="N167" s="102"/>
      <c r="O167" s="102"/>
      <c r="P167" s="105">
        <v>7.45</v>
      </c>
      <c r="Q167" s="102">
        <v>0.77</v>
      </c>
      <c r="R167" s="102">
        <v>386.4</v>
      </c>
      <c r="S167" s="102">
        <v>772.8</v>
      </c>
      <c r="T167" s="102"/>
      <c r="U167" s="102"/>
      <c r="V167" s="102"/>
      <c r="W167" s="102"/>
      <c r="X167" s="102" t="s">
        <v>95</v>
      </c>
      <c r="Y167" s="102" t="s">
        <v>100</v>
      </c>
      <c r="Z167" s="102">
        <v>0.8</v>
      </c>
      <c r="AA167" s="102">
        <v>1.6</v>
      </c>
      <c r="AB167" s="101" t="s">
        <v>98</v>
      </c>
      <c r="AC167" s="101" t="s">
        <v>95</v>
      </c>
      <c r="AD167" s="100"/>
      <c r="AE167" s="102" t="s">
        <v>95</v>
      </c>
    </row>
    <row r="168" spans="1:31" x14ac:dyDescent="0.25">
      <c r="A168" s="103">
        <v>2.0190000000000001</v>
      </c>
      <c r="B168" s="103">
        <v>161</v>
      </c>
      <c r="C168" s="103" t="s">
        <v>227</v>
      </c>
      <c r="D168" s="102">
        <v>10</v>
      </c>
      <c r="E168" s="102">
        <v>9.6</v>
      </c>
      <c r="F168" s="102">
        <v>1.04</v>
      </c>
      <c r="G168" s="102">
        <v>10</v>
      </c>
      <c r="H168" s="102">
        <v>27.16</v>
      </c>
      <c r="I168" s="102"/>
      <c r="J168" s="102"/>
      <c r="K168" s="102"/>
      <c r="L168" s="102"/>
      <c r="M168" s="105">
        <v>27.16</v>
      </c>
      <c r="N168" s="102">
        <v>20.87</v>
      </c>
      <c r="O168" s="102">
        <v>1188.18</v>
      </c>
      <c r="P168" s="102"/>
      <c r="Q168" s="102"/>
      <c r="R168" s="102"/>
      <c r="S168" s="102"/>
      <c r="T168" s="102"/>
      <c r="U168" s="102"/>
      <c r="V168" s="102"/>
      <c r="W168" s="102"/>
      <c r="X168" s="102" t="s">
        <v>95</v>
      </c>
      <c r="Y168" s="102" t="s">
        <v>113</v>
      </c>
      <c r="Z168" s="102">
        <v>23</v>
      </c>
      <c r="AA168" s="102" t="s">
        <v>114</v>
      </c>
      <c r="AB168" s="101" t="s">
        <v>98</v>
      </c>
      <c r="AC168" s="101" t="s">
        <v>95</v>
      </c>
      <c r="AD168" s="100"/>
      <c r="AE168" s="102" t="s">
        <v>95</v>
      </c>
    </row>
    <row r="169" spans="1:31" x14ac:dyDescent="0.25">
      <c r="A169" s="103">
        <v>2.0190000000000001</v>
      </c>
      <c r="B169" s="103">
        <v>161</v>
      </c>
      <c r="C169" s="103" t="s">
        <v>228</v>
      </c>
      <c r="D169" s="102">
        <v>12</v>
      </c>
      <c r="E169" s="102">
        <v>9.6</v>
      </c>
      <c r="F169" s="102">
        <v>1.25</v>
      </c>
      <c r="G169" s="102">
        <v>20</v>
      </c>
      <c r="H169" s="102">
        <v>18.3</v>
      </c>
      <c r="I169" s="114">
        <v>19.34</v>
      </c>
      <c r="J169" s="102">
        <v>20.84</v>
      </c>
      <c r="K169" s="102">
        <v>724.5</v>
      </c>
      <c r="L169" s="102">
        <v>1932</v>
      </c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 t="s">
        <v>95</v>
      </c>
      <c r="Y169" s="102" t="s">
        <v>88</v>
      </c>
      <c r="Z169" s="102">
        <v>19.5</v>
      </c>
      <c r="AA169" s="102">
        <v>17</v>
      </c>
      <c r="AB169" s="101" t="s">
        <v>98</v>
      </c>
      <c r="AC169" s="101" t="s">
        <v>87</v>
      </c>
      <c r="AD169" s="100"/>
      <c r="AE169" s="102" t="s">
        <v>95</v>
      </c>
    </row>
    <row r="170" spans="1:31" x14ac:dyDescent="0.25">
      <c r="A170" s="103">
        <v>2.0190000000000001</v>
      </c>
      <c r="B170" s="103">
        <v>161</v>
      </c>
      <c r="C170" s="103" t="s">
        <v>229</v>
      </c>
      <c r="D170" s="102">
        <v>30</v>
      </c>
      <c r="E170" s="102">
        <v>9.6</v>
      </c>
      <c r="F170" s="102">
        <v>3.13</v>
      </c>
      <c r="G170" s="102">
        <v>198</v>
      </c>
      <c r="H170" s="102">
        <v>4.8</v>
      </c>
      <c r="I170" s="114">
        <v>17.010000000000002</v>
      </c>
      <c r="J170" s="102">
        <v>20.6</v>
      </c>
      <c r="K170" s="102">
        <v>289.8</v>
      </c>
      <c r="L170" s="102">
        <v>772.8</v>
      </c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 t="s">
        <v>95</v>
      </c>
      <c r="Y170" s="102" t="s">
        <v>88</v>
      </c>
      <c r="Z170" s="102">
        <v>19.5</v>
      </c>
      <c r="AA170" s="102">
        <v>17</v>
      </c>
      <c r="AB170" s="101" t="s">
        <v>98</v>
      </c>
      <c r="AC170" s="101" t="s">
        <v>87</v>
      </c>
      <c r="AD170" s="100"/>
      <c r="AE170" s="102" t="s">
        <v>95</v>
      </c>
    </row>
    <row r="171" spans="1:31" x14ac:dyDescent="0.25">
      <c r="A171" s="103">
        <v>2.0190000000000001</v>
      </c>
      <c r="B171" s="103">
        <v>161</v>
      </c>
      <c r="C171" s="103" t="s">
        <v>229</v>
      </c>
      <c r="D171" s="102">
        <v>30</v>
      </c>
      <c r="E171" s="102">
        <v>9.6</v>
      </c>
      <c r="F171" s="102">
        <v>3.13</v>
      </c>
      <c r="G171" s="102">
        <v>198</v>
      </c>
      <c r="H171" s="102">
        <v>4.8</v>
      </c>
      <c r="I171" s="114">
        <v>17.010000000000002</v>
      </c>
      <c r="J171" s="102">
        <v>20.6</v>
      </c>
      <c r="K171" s="102">
        <v>289.8</v>
      </c>
      <c r="L171" s="102">
        <v>772.8</v>
      </c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 t="s">
        <v>95</v>
      </c>
      <c r="Y171" s="102" t="s">
        <v>88</v>
      </c>
      <c r="Z171" s="102">
        <v>19.5</v>
      </c>
      <c r="AA171" s="102">
        <v>17</v>
      </c>
      <c r="AB171" s="101" t="s">
        <v>98</v>
      </c>
      <c r="AC171" s="101" t="s">
        <v>87</v>
      </c>
      <c r="AD171" s="100"/>
      <c r="AE171" s="102" t="s">
        <v>95</v>
      </c>
    </row>
    <row r="172" spans="1:31" x14ac:dyDescent="0.25">
      <c r="A172" s="104">
        <v>5.0010000000000003</v>
      </c>
      <c r="B172" s="104">
        <v>365.8</v>
      </c>
      <c r="C172" s="104" t="s">
        <v>221</v>
      </c>
      <c r="D172" s="102">
        <v>30</v>
      </c>
      <c r="E172" s="102">
        <v>4</v>
      </c>
      <c r="F172" s="102">
        <v>7.5</v>
      </c>
      <c r="G172" s="102">
        <v>123</v>
      </c>
      <c r="H172" s="102">
        <v>33.619999999999997</v>
      </c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5">
        <v>8.1999999999999993</v>
      </c>
      <c r="U172" s="105">
        <v>2.0099999999999998</v>
      </c>
      <c r="V172" s="102">
        <v>175.58</v>
      </c>
      <c r="W172" s="102">
        <v>351.17</v>
      </c>
      <c r="X172" s="102" t="s">
        <v>87</v>
      </c>
      <c r="Y172" s="102" t="s">
        <v>94</v>
      </c>
      <c r="Z172" s="102">
        <v>0.5</v>
      </c>
      <c r="AA172" s="102">
        <v>1.5</v>
      </c>
      <c r="AB172" s="101" t="s">
        <v>87</v>
      </c>
      <c r="AC172" s="101" t="s">
        <v>87</v>
      </c>
      <c r="AD172" s="100" t="s">
        <v>230</v>
      </c>
      <c r="AE172" s="102" t="s">
        <v>95</v>
      </c>
    </row>
    <row r="173" spans="1:31" ht="30" x14ac:dyDescent="0.25">
      <c r="A173" s="104">
        <v>5.0010000000000003</v>
      </c>
      <c r="B173" s="104">
        <v>368.5</v>
      </c>
      <c r="C173" s="104" t="s">
        <v>215</v>
      </c>
      <c r="D173" s="102">
        <v>30</v>
      </c>
      <c r="E173" s="102">
        <v>4</v>
      </c>
      <c r="F173" s="102">
        <v>7.5</v>
      </c>
      <c r="G173" s="102">
        <v>30</v>
      </c>
      <c r="H173" s="102">
        <v>19.2</v>
      </c>
      <c r="I173" s="114">
        <v>19.2</v>
      </c>
      <c r="J173" s="102">
        <v>20.58</v>
      </c>
      <c r="K173" s="102">
        <v>663.3</v>
      </c>
      <c r="L173" s="102">
        <v>1768.8</v>
      </c>
      <c r="M173" s="102"/>
      <c r="N173" s="102"/>
      <c r="O173" s="102"/>
      <c r="P173" s="102"/>
      <c r="Q173" s="102"/>
      <c r="R173" s="102"/>
      <c r="S173" s="102"/>
      <c r="T173" s="102"/>
      <c r="U173" s="105"/>
      <c r="V173" s="102"/>
      <c r="W173" s="102"/>
      <c r="X173" s="102" t="s">
        <v>87</v>
      </c>
      <c r="Y173" s="102" t="s">
        <v>88</v>
      </c>
      <c r="Z173" s="102">
        <v>19.5</v>
      </c>
      <c r="AA173" s="102">
        <v>17</v>
      </c>
      <c r="AB173" s="101" t="s">
        <v>87</v>
      </c>
      <c r="AC173" s="101" t="s">
        <v>87</v>
      </c>
      <c r="AD173" s="100"/>
      <c r="AE173" s="102" t="s">
        <v>95</v>
      </c>
    </row>
    <row r="174" spans="1:31" x14ac:dyDescent="0.25">
      <c r="A174" s="103">
        <v>5.0030000000000001</v>
      </c>
      <c r="B174" s="103">
        <v>96.5</v>
      </c>
      <c r="C174" s="103" t="s">
        <v>221</v>
      </c>
      <c r="D174" s="102">
        <v>30</v>
      </c>
      <c r="E174" s="102">
        <v>4</v>
      </c>
      <c r="F174" s="102">
        <v>7.5</v>
      </c>
      <c r="G174" s="102">
        <v>123</v>
      </c>
      <c r="H174" s="102">
        <v>127.46</v>
      </c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5">
        <v>31.09</v>
      </c>
      <c r="U174" s="105">
        <v>7.21</v>
      </c>
      <c r="V174" s="102">
        <v>46.32</v>
      </c>
      <c r="W174" s="102">
        <v>92.64</v>
      </c>
      <c r="X174" s="102" t="s">
        <v>87</v>
      </c>
      <c r="Y174" s="102" t="s">
        <v>94</v>
      </c>
      <c r="Z174" s="102">
        <v>0.5</v>
      </c>
      <c r="AA174" s="102">
        <v>1.5</v>
      </c>
      <c r="AB174" s="106" t="s">
        <v>95</v>
      </c>
      <c r="AC174" s="101" t="s">
        <v>95</v>
      </c>
      <c r="AD174" s="100" t="s">
        <v>96</v>
      </c>
      <c r="AE174" s="102" t="s">
        <v>95</v>
      </c>
    </row>
    <row r="175" spans="1:31" ht="30" x14ac:dyDescent="0.25">
      <c r="A175" s="104">
        <v>5.0069999999999997</v>
      </c>
      <c r="B175" s="104">
        <v>114.8</v>
      </c>
      <c r="C175" s="104" t="s">
        <v>226</v>
      </c>
      <c r="D175" s="102">
        <v>12</v>
      </c>
      <c r="E175" s="102">
        <v>7.5</v>
      </c>
      <c r="F175" s="102">
        <v>1.6</v>
      </c>
      <c r="G175" s="102">
        <v>14.42</v>
      </c>
      <c r="H175" s="102">
        <v>12.56</v>
      </c>
      <c r="I175" s="102"/>
      <c r="J175" s="102"/>
      <c r="K175" s="102"/>
      <c r="L175" s="102"/>
      <c r="M175" s="102"/>
      <c r="N175" s="102"/>
      <c r="O175" s="102"/>
      <c r="P175" s="117">
        <v>10.45</v>
      </c>
      <c r="Q175" s="102">
        <v>1.37</v>
      </c>
      <c r="R175" s="102">
        <v>275.52</v>
      </c>
      <c r="S175" s="102">
        <v>551.04</v>
      </c>
      <c r="T175" s="102"/>
      <c r="U175" s="105"/>
      <c r="V175" s="102"/>
      <c r="W175" s="102"/>
      <c r="X175" s="102" t="s">
        <v>87</v>
      </c>
      <c r="Y175" s="102" t="s">
        <v>100</v>
      </c>
      <c r="Z175" s="102">
        <v>0.8</v>
      </c>
      <c r="AA175" s="102">
        <v>1.6</v>
      </c>
      <c r="AB175" s="106" t="s">
        <v>95</v>
      </c>
      <c r="AC175" s="101" t="s">
        <v>95</v>
      </c>
      <c r="AD175" s="100"/>
      <c r="AE175" s="102" t="s">
        <v>95</v>
      </c>
    </row>
    <row r="176" spans="1:31" x14ac:dyDescent="0.25">
      <c r="A176" s="104">
        <v>5.0069999999999997</v>
      </c>
      <c r="B176" s="104">
        <v>114.8</v>
      </c>
      <c r="C176" s="104" t="s">
        <v>221</v>
      </c>
      <c r="D176" s="102">
        <v>30</v>
      </c>
      <c r="E176" s="102">
        <v>7.5</v>
      </c>
      <c r="F176" s="102">
        <v>4</v>
      </c>
      <c r="G176" s="102">
        <v>123</v>
      </c>
      <c r="H176" s="102">
        <v>107.14</v>
      </c>
      <c r="I176" s="102"/>
      <c r="J176" s="102"/>
      <c r="K176" s="102"/>
      <c r="L176" s="102"/>
      <c r="M176" s="102"/>
      <c r="N176" s="102"/>
      <c r="O176" s="102"/>
      <c r="P176" s="117"/>
      <c r="Q176" s="102"/>
      <c r="R176" s="102"/>
      <c r="S176" s="102"/>
      <c r="T176" s="105">
        <v>26.13</v>
      </c>
      <c r="U176" s="105">
        <v>3.37</v>
      </c>
      <c r="V176" s="102">
        <v>55.1</v>
      </c>
      <c r="W176" s="102">
        <v>110.21</v>
      </c>
      <c r="X176" s="102" t="s">
        <v>87</v>
      </c>
      <c r="Y176" s="102" t="s">
        <v>94</v>
      </c>
      <c r="Z176" s="102">
        <v>0.5</v>
      </c>
      <c r="AA176" s="102">
        <v>1.5</v>
      </c>
      <c r="AB176" s="106" t="s">
        <v>95</v>
      </c>
      <c r="AC176" s="101" t="s">
        <v>95</v>
      </c>
      <c r="AD176" s="100" t="s">
        <v>96</v>
      </c>
      <c r="AE176" s="102" t="s">
        <v>95</v>
      </c>
    </row>
    <row r="177" spans="1:31" ht="30" x14ac:dyDescent="0.25">
      <c r="A177" s="104">
        <v>5.0069999999999997</v>
      </c>
      <c r="B177" s="104">
        <v>114.8</v>
      </c>
      <c r="C177" s="104" t="s">
        <v>215</v>
      </c>
      <c r="D177" s="102">
        <v>30</v>
      </c>
      <c r="E177" s="102">
        <v>7.5</v>
      </c>
      <c r="F177" s="102">
        <v>4</v>
      </c>
      <c r="G177" s="102">
        <v>30</v>
      </c>
      <c r="H177" s="102">
        <v>15.44</v>
      </c>
      <c r="I177" s="105">
        <v>15.44</v>
      </c>
      <c r="J177" s="102">
        <v>20.29</v>
      </c>
      <c r="K177" s="102">
        <v>206.64</v>
      </c>
      <c r="L177" s="102">
        <v>551.04</v>
      </c>
      <c r="M177" s="102"/>
      <c r="N177" s="102"/>
      <c r="O177" s="102"/>
      <c r="P177" s="117"/>
      <c r="Q177" s="102"/>
      <c r="R177" s="102"/>
      <c r="S177" s="102"/>
      <c r="T177" s="102"/>
      <c r="U177" s="102"/>
      <c r="V177" s="102"/>
      <c r="W177" s="102"/>
      <c r="X177" s="102" t="s">
        <v>87</v>
      </c>
      <c r="Y177" s="102" t="s">
        <v>88</v>
      </c>
      <c r="Z177" s="102">
        <v>19.5</v>
      </c>
      <c r="AA177" s="102">
        <v>17</v>
      </c>
      <c r="AB177" s="106" t="s">
        <v>95</v>
      </c>
      <c r="AC177" s="101" t="s">
        <v>95</v>
      </c>
      <c r="AD177" s="100"/>
      <c r="AE177" s="102" t="s">
        <v>95</v>
      </c>
    </row>
    <row r="178" spans="1:31" ht="30" x14ac:dyDescent="0.25">
      <c r="A178" s="104">
        <v>5.0069999999999997</v>
      </c>
      <c r="B178" s="104">
        <v>114.8</v>
      </c>
      <c r="C178" s="115" t="s">
        <v>217</v>
      </c>
      <c r="D178" s="102">
        <v>2</v>
      </c>
      <c r="E178" s="102">
        <v>7.5</v>
      </c>
      <c r="F178" s="102">
        <v>0.27</v>
      </c>
      <c r="G178" s="102">
        <v>2</v>
      </c>
      <c r="H178" s="102">
        <v>1.74</v>
      </c>
      <c r="I178" s="102"/>
      <c r="J178" s="102"/>
      <c r="K178" s="102"/>
      <c r="L178" s="102"/>
      <c r="M178" s="102"/>
      <c r="N178" s="102"/>
      <c r="O178" s="102"/>
      <c r="P178" s="113">
        <v>1.74</v>
      </c>
      <c r="Q178" s="102">
        <v>0.23</v>
      </c>
      <c r="R178" s="102">
        <v>1653.12</v>
      </c>
      <c r="S178" s="102">
        <v>3306.24</v>
      </c>
      <c r="T178" s="105"/>
      <c r="U178" s="102"/>
      <c r="V178" s="102"/>
      <c r="W178" s="102"/>
      <c r="X178" s="102" t="s">
        <v>87</v>
      </c>
      <c r="Y178" s="102" t="s">
        <v>100</v>
      </c>
      <c r="Z178" s="102">
        <v>0.8</v>
      </c>
      <c r="AA178" s="102">
        <v>1.6</v>
      </c>
      <c r="AB178" s="101" t="s">
        <v>87</v>
      </c>
      <c r="AC178" s="101" t="s">
        <v>87</v>
      </c>
      <c r="AD178" s="100"/>
      <c r="AE178" s="102" t="s">
        <v>95</v>
      </c>
    </row>
    <row r="179" spans="1:31" x14ac:dyDescent="0.25">
      <c r="A179" s="104">
        <v>5.0069999999999997</v>
      </c>
      <c r="B179" s="104">
        <v>114.8</v>
      </c>
      <c r="C179" s="104" t="s">
        <v>218</v>
      </c>
      <c r="D179" s="102">
        <v>2</v>
      </c>
      <c r="E179" s="102">
        <v>7.5</v>
      </c>
      <c r="F179" s="102">
        <v>0.27</v>
      </c>
      <c r="G179" s="102">
        <v>2</v>
      </c>
      <c r="H179" s="102">
        <v>1.74</v>
      </c>
      <c r="I179" s="102"/>
      <c r="J179" s="102"/>
      <c r="K179" s="102"/>
      <c r="L179" s="102"/>
      <c r="M179" s="102"/>
      <c r="N179" s="102"/>
      <c r="O179" s="102"/>
      <c r="P179" s="117"/>
      <c r="Q179" s="102"/>
      <c r="R179" s="102"/>
      <c r="S179" s="102"/>
      <c r="T179" s="105">
        <v>1.74</v>
      </c>
      <c r="U179" s="102">
        <v>0.23</v>
      </c>
      <c r="V179" s="102">
        <v>826.56</v>
      </c>
      <c r="W179" s="102">
        <v>1653.12</v>
      </c>
      <c r="X179" s="102" t="s">
        <v>87</v>
      </c>
      <c r="Y179" s="102" t="s">
        <v>94</v>
      </c>
      <c r="Z179" s="102">
        <v>0.5</v>
      </c>
      <c r="AA179" s="102">
        <v>1.5</v>
      </c>
      <c r="AB179" s="101" t="s">
        <v>87</v>
      </c>
      <c r="AC179" s="101" t="s">
        <v>87</v>
      </c>
      <c r="AD179" s="100"/>
      <c r="AE179" s="102" t="s">
        <v>95</v>
      </c>
    </row>
    <row r="180" spans="1:31" x14ac:dyDescent="0.25">
      <c r="A180" s="104">
        <v>5.0069999999999997</v>
      </c>
      <c r="B180" s="104">
        <v>114.8</v>
      </c>
      <c r="C180" s="104" t="s">
        <v>219</v>
      </c>
      <c r="D180" s="102">
        <v>16</v>
      </c>
      <c r="E180" s="102">
        <v>7.5</v>
      </c>
      <c r="F180" s="102">
        <v>2.13</v>
      </c>
      <c r="G180" s="102">
        <v>16</v>
      </c>
      <c r="H180" s="102">
        <v>17.989999999999998</v>
      </c>
      <c r="I180" s="111">
        <v>17.989999999999998</v>
      </c>
      <c r="J180" s="102">
        <v>20.62</v>
      </c>
      <c r="K180" s="102">
        <v>387.45</v>
      </c>
      <c r="L180" s="102">
        <v>1033.2</v>
      </c>
      <c r="M180" s="102"/>
      <c r="N180" s="102"/>
      <c r="O180" s="102"/>
      <c r="P180" s="117"/>
      <c r="Q180" s="102"/>
      <c r="R180" s="102"/>
      <c r="S180" s="102"/>
      <c r="T180" s="105"/>
      <c r="U180" s="102"/>
      <c r="V180" s="102"/>
      <c r="W180" s="102"/>
      <c r="X180" s="102" t="s">
        <v>87</v>
      </c>
      <c r="Y180" s="102" t="s">
        <v>88</v>
      </c>
      <c r="Z180" s="102">
        <v>19.5</v>
      </c>
      <c r="AA180" s="102">
        <v>17</v>
      </c>
      <c r="AB180" s="101" t="s">
        <v>87</v>
      </c>
      <c r="AC180" s="101" t="s">
        <v>87</v>
      </c>
      <c r="AD180" s="100"/>
      <c r="AE180" s="102" t="s">
        <v>95</v>
      </c>
    </row>
    <row r="181" spans="1:31" ht="30" x14ac:dyDescent="0.25">
      <c r="A181" s="103">
        <v>5.0090000000000003</v>
      </c>
      <c r="B181" s="103">
        <v>57.5</v>
      </c>
      <c r="C181" s="103" t="s">
        <v>226</v>
      </c>
      <c r="D181" s="102">
        <v>12</v>
      </c>
      <c r="E181" s="102">
        <v>13.4</v>
      </c>
      <c r="F181" s="102">
        <v>0.9</v>
      </c>
      <c r="G181" s="102">
        <v>14.42</v>
      </c>
      <c r="H181" s="102">
        <v>25.08</v>
      </c>
      <c r="I181" s="102"/>
      <c r="J181" s="102"/>
      <c r="K181" s="102"/>
      <c r="L181" s="102"/>
      <c r="M181" s="102"/>
      <c r="N181" s="102"/>
      <c r="O181" s="102"/>
      <c r="P181" s="117">
        <v>20.87</v>
      </c>
      <c r="Q181" s="102">
        <v>1.53</v>
      </c>
      <c r="R181" s="102">
        <v>138</v>
      </c>
      <c r="S181" s="102">
        <v>276</v>
      </c>
      <c r="T181" s="102"/>
      <c r="U181" s="102"/>
      <c r="V181" s="102"/>
      <c r="W181" s="102"/>
      <c r="X181" s="102" t="s">
        <v>95</v>
      </c>
      <c r="Y181" s="102" t="s">
        <v>100</v>
      </c>
      <c r="Z181" s="102">
        <v>0.8</v>
      </c>
      <c r="AA181" s="102">
        <v>1.6</v>
      </c>
      <c r="AB181" s="101" t="s">
        <v>98</v>
      </c>
      <c r="AC181" s="101" t="s">
        <v>95</v>
      </c>
      <c r="AD181" s="100" t="s">
        <v>231</v>
      </c>
      <c r="AE181" s="102" t="s">
        <v>95</v>
      </c>
    </row>
    <row r="182" spans="1:31" ht="30" x14ac:dyDescent="0.25">
      <c r="A182" s="103">
        <v>5.0090000000000003</v>
      </c>
      <c r="B182" s="103">
        <v>57.5</v>
      </c>
      <c r="C182" s="103" t="s">
        <v>215</v>
      </c>
      <c r="D182" s="102">
        <v>30</v>
      </c>
      <c r="E182" s="102">
        <v>13.4</v>
      </c>
      <c r="F182" s="102">
        <v>2.2400000000000002</v>
      </c>
      <c r="G182" s="102">
        <v>30</v>
      </c>
      <c r="H182" s="102">
        <v>10</v>
      </c>
      <c r="I182" s="105">
        <v>10</v>
      </c>
      <c r="J182" s="102">
        <v>20.21</v>
      </c>
      <c r="K182" s="102">
        <v>103.5</v>
      </c>
      <c r="L182" s="102">
        <v>276</v>
      </c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 t="s">
        <v>95</v>
      </c>
      <c r="Y182" s="102" t="s">
        <v>88</v>
      </c>
      <c r="Z182" s="102">
        <v>19.5</v>
      </c>
      <c r="AA182" s="102">
        <v>17</v>
      </c>
      <c r="AB182" s="101" t="s">
        <v>98</v>
      </c>
      <c r="AC182" s="101" t="s">
        <v>95</v>
      </c>
      <c r="AD182" s="100"/>
      <c r="AE182" s="102" t="s">
        <v>95</v>
      </c>
    </row>
    <row r="183" spans="1:31" x14ac:dyDescent="0.25">
      <c r="A183" s="103">
        <v>5.0090000000000003</v>
      </c>
      <c r="B183" s="103">
        <v>57.5</v>
      </c>
      <c r="C183" s="103" t="s">
        <v>221</v>
      </c>
      <c r="D183" s="102">
        <v>30</v>
      </c>
      <c r="E183" s="102">
        <v>13.4</v>
      </c>
      <c r="F183" s="102">
        <v>2.2400000000000002</v>
      </c>
      <c r="G183" s="102">
        <v>123</v>
      </c>
      <c r="H183" s="102">
        <v>213.91</v>
      </c>
      <c r="I183" s="105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5">
        <v>52.17</v>
      </c>
      <c r="U183" s="105">
        <v>3.75</v>
      </c>
      <c r="V183" s="102">
        <v>27.6</v>
      </c>
      <c r="W183" s="102">
        <v>55.2</v>
      </c>
      <c r="X183" s="102" t="s">
        <v>95</v>
      </c>
      <c r="Y183" s="102" t="s">
        <v>94</v>
      </c>
      <c r="Z183" s="102">
        <v>0.5</v>
      </c>
      <c r="AA183" s="102">
        <v>1.5</v>
      </c>
      <c r="AB183" s="101" t="s">
        <v>98</v>
      </c>
      <c r="AC183" s="101" t="s">
        <v>95</v>
      </c>
      <c r="AD183" s="100" t="s">
        <v>96</v>
      </c>
      <c r="AE183" s="102" t="s">
        <v>95</v>
      </c>
    </row>
    <row r="184" spans="1:31" x14ac:dyDescent="0.25">
      <c r="A184" s="104">
        <v>5.0149999999999997</v>
      </c>
      <c r="B184" s="104">
        <v>54.9</v>
      </c>
      <c r="C184" s="104" t="s">
        <v>221</v>
      </c>
      <c r="D184" s="102">
        <v>30</v>
      </c>
      <c r="E184" s="102">
        <v>15.6</v>
      </c>
      <c r="F184" s="102">
        <v>1.92</v>
      </c>
      <c r="G184" s="102">
        <v>123</v>
      </c>
      <c r="H184" s="102">
        <v>224.04</v>
      </c>
      <c r="I184" s="105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5">
        <v>54.64</v>
      </c>
      <c r="U184" s="105">
        <v>3.38</v>
      </c>
      <c r="V184" s="102">
        <v>26.35</v>
      </c>
      <c r="W184" s="102">
        <v>52.7</v>
      </c>
      <c r="X184" s="102" t="s">
        <v>95</v>
      </c>
      <c r="Y184" s="102" t="s">
        <v>94</v>
      </c>
      <c r="Z184" s="102">
        <v>0.5</v>
      </c>
      <c r="AA184" s="102">
        <v>1.5</v>
      </c>
      <c r="AB184" s="101" t="s">
        <v>98</v>
      </c>
      <c r="AC184" s="101" t="s">
        <v>95</v>
      </c>
      <c r="AD184" s="100" t="s">
        <v>96</v>
      </c>
      <c r="AE184" s="102" t="s">
        <v>95</v>
      </c>
    </row>
    <row r="185" spans="1:31" x14ac:dyDescent="0.25">
      <c r="A185" s="104">
        <v>5.0149999999999997</v>
      </c>
      <c r="B185" s="104">
        <v>54.9</v>
      </c>
      <c r="C185" s="104" t="s">
        <v>232</v>
      </c>
      <c r="D185" s="102">
        <v>35</v>
      </c>
      <c r="E185" s="102">
        <v>15.6</v>
      </c>
      <c r="F185" s="102">
        <v>2.2400000000000002</v>
      </c>
      <c r="G185" s="102">
        <v>80</v>
      </c>
      <c r="H185" s="102">
        <v>9.56</v>
      </c>
      <c r="I185" s="105">
        <v>7.58</v>
      </c>
      <c r="J185" s="102">
        <v>20.18</v>
      </c>
      <c r="K185" s="102">
        <v>84.7</v>
      </c>
      <c r="L185" s="102">
        <v>225.87</v>
      </c>
      <c r="M185" s="102"/>
      <c r="N185" s="102"/>
      <c r="O185" s="102"/>
      <c r="P185" s="102"/>
      <c r="Q185" s="102"/>
      <c r="R185" s="102"/>
      <c r="S185" s="102"/>
      <c r="T185" s="102"/>
      <c r="U185" s="105"/>
      <c r="V185" s="102"/>
      <c r="W185" s="102"/>
      <c r="X185" s="102" t="s">
        <v>95</v>
      </c>
      <c r="Y185" s="102" t="s">
        <v>88</v>
      </c>
      <c r="Z185" s="102">
        <v>19.5</v>
      </c>
      <c r="AA185" s="102">
        <v>17</v>
      </c>
      <c r="AB185" s="101" t="s">
        <v>98</v>
      </c>
      <c r="AC185" s="101" t="s">
        <v>95</v>
      </c>
      <c r="AD185" s="100"/>
      <c r="AE185" s="102" t="s">
        <v>95</v>
      </c>
    </row>
    <row r="186" spans="1:31" x14ac:dyDescent="0.25">
      <c r="A186" s="103">
        <v>5.0190000000000001</v>
      </c>
      <c r="B186" s="103">
        <v>208.1</v>
      </c>
      <c r="C186" s="103" t="s">
        <v>233</v>
      </c>
      <c r="D186" s="102"/>
      <c r="E186" s="102">
        <v>4</v>
      </c>
      <c r="F186" s="102">
        <v>0</v>
      </c>
      <c r="G186" s="102"/>
      <c r="H186" s="102">
        <v>0</v>
      </c>
      <c r="I186" s="105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5"/>
      <c r="V186" s="102"/>
      <c r="W186" s="102"/>
      <c r="X186" s="102" t="s">
        <v>95</v>
      </c>
      <c r="Y186" s="102" t="s">
        <v>88</v>
      </c>
      <c r="Z186" s="102">
        <v>19.5</v>
      </c>
      <c r="AA186" s="102">
        <v>17</v>
      </c>
      <c r="AB186" s="101" t="s">
        <v>162</v>
      </c>
      <c r="AC186" s="101" t="s">
        <v>162</v>
      </c>
      <c r="AD186" s="100"/>
      <c r="AE186" s="102" t="s">
        <v>162</v>
      </c>
    </row>
    <row r="187" spans="1:31" x14ac:dyDescent="0.25">
      <c r="A187" s="104">
        <v>5.0270000000000001</v>
      </c>
      <c r="B187" s="104">
        <v>59.9</v>
      </c>
      <c r="C187" s="104" t="s">
        <v>221</v>
      </c>
      <c r="D187" s="102">
        <v>30</v>
      </c>
      <c r="E187" s="102">
        <v>9.5</v>
      </c>
      <c r="F187" s="102">
        <v>3.16</v>
      </c>
      <c r="G187" s="102">
        <v>123</v>
      </c>
      <c r="H187" s="102">
        <v>205.34</v>
      </c>
      <c r="I187" s="105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5">
        <v>50.08</v>
      </c>
      <c r="U187" s="105">
        <v>5.01</v>
      </c>
      <c r="V187" s="102">
        <v>28.75</v>
      </c>
      <c r="W187" s="102">
        <v>57.5</v>
      </c>
      <c r="X187" s="102" t="s">
        <v>95</v>
      </c>
      <c r="Y187" s="102" t="s">
        <v>94</v>
      </c>
      <c r="Z187" s="102">
        <v>0.5</v>
      </c>
      <c r="AA187" s="102">
        <v>1.5</v>
      </c>
      <c r="AB187" s="101" t="s">
        <v>98</v>
      </c>
      <c r="AC187" s="101" t="s">
        <v>95</v>
      </c>
      <c r="AD187" s="100" t="s">
        <v>96</v>
      </c>
      <c r="AE187" s="102" t="s">
        <v>95</v>
      </c>
    </row>
    <row r="188" spans="1:31" x14ac:dyDescent="0.25">
      <c r="A188" s="103">
        <v>5.0279999999999996</v>
      </c>
      <c r="B188" s="103">
        <v>109.1</v>
      </c>
      <c r="C188" s="103" t="s">
        <v>221</v>
      </c>
      <c r="D188" s="102">
        <v>30</v>
      </c>
      <c r="E188" s="102">
        <v>8</v>
      </c>
      <c r="F188" s="102">
        <v>3.75</v>
      </c>
      <c r="G188" s="102">
        <v>123</v>
      </c>
      <c r="H188" s="102">
        <v>112.74</v>
      </c>
      <c r="I188" s="105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5">
        <v>27.5</v>
      </c>
      <c r="U188" s="105">
        <v>3.32</v>
      </c>
      <c r="V188" s="102">
        <v>52.37</v>
      </c>
      <c r="W188" s="102">
        <v>104.74</v>
      </c>
      <c r="X188" s="102" t="s">
        <v>95</v>
      </c>
      <c r="Y188" s="102" t="s">
        <v>94</v>
      </c>
      <c r="Z188" s="102">
        <v>0.5</v>
      </c>
      <c r="AA188" s="102">
        <v>1.5</v>
      </c>
      <c r="AB188" s="101" t="s">
        <v>98</v>
      </c>
      <c r="AC188" s="101" t="s">
        <v>95</v>
      </c>
      <c r="AD188" s="100" t="s">
        <v>96</v>
      </c>
      <c r="AE188" s="102" t="s">
        <v>95</v>
      </c>
    </row>
    <row r="189" spans="1:31" ht="30" x14ac:dyDescent="0.25">
      <c r="A189" s="103">
        <v>5.0279999999999996</v>
      </c>
      <c r="B189" s="103">
        <v>109.1</v>
      </c>
      <c r="C189" s="103" t="s">
        <v>215</v>
      </c>
      <c r="D189" s="102">
        <v>30</v>
      </c>
      <c r="E189" s="102">
        <v>8</v>
      </c>
      <c r="F189" s="102">
        <v>3.75</v>
      </c>
      <c r="G189" s="102">
        <v>30</v>
      </c>
      <c r="H189" s="102">
        <v>15.15</v>
      </c>
      <c r="I189" s="105">
        <v>15.15</v>
      </c>
      <c r="J189" s="102">
        <v>20.3</v>
      </c>
      <c r="K189" s="102">
        <v>196.38</v>
      </c>
      <c r="L189" s="102">
        <v>523.67999999999995</v>
      </c>
      <c r="M189" s="102"/>
      <c r="N189" s="102"/>
      <c r="O189" s="102"/>
      <c r="P189" s="102"/>
      <c r="Q189" s="102"/>
      <c r="R189" s="102"/>
      <c r="S189" s="102"/>
      <c r="T189" s="105"/>
      <c r="U189" s="105"/>
      <c r="V189" s="102"/>
      <c r="W189" s="102"/>
      <c r="X189" s="102" t="s">
        <v>95</v>
      </c>
      <c r="Y189" s="102" t="s">
        <v>88</v>
      </c>
      <c r="Z189" s="102">
        <v>19.5</v>
      </c>
      <c r="AA189" s="102">
        <v>17</v>
      </c>
      <c r="AB189" s="101" t="s">
        <v>98</v>
      </c>
      <c r="AC189" s="101" t="s">
        <v>87</v>
      </c>
      <c r="AD189" s="100"/>
      <c r="AE189" s="102" t="s">
        <v>95</v>
      </c>
    </row>
    <row r="190" spans="1:31" ht="30" x14ac:dyDescent="0.25">
      <c r="A190" s="104">
        <v>5.0330000000000004</v>
      </c>
      <c r="B190" s="104">
        <v>381.1</v>
      </c>
      <c r="C190" s="104" t="s">
        <v>215</v>
      </c>
      <c r="D190" s="102">
        <v>30</v>
      </c>
      <c r="E190" s="102">
        <v>4</v>
      </c>
      <c r="F190" s="102">
        <v>7.5</v>
      </c>
      <c r="G190" s="102">
        <v>30</v>
      </c>
      <c r="H190" s="102">
        <v>19.25</v>
      </c>
      <c r="I190" s="114">
        <v>19.25</v>
      </c>
      <c r="J190" s="102">
        <v>20.59</v>
      </c>
      <c r="K190" s="102">
        <v>685.98</v>
      </c>
      <c r="L190" s="102">
        <v>1829.28</v>
      </c>
      <c r="M190" s="102"/>
      <c r="N190" s="102"/>
      <c r="O190" s="102"/>
      <c r="P190" s="102"/>
      <c r="Q190" s="102"/>
      <c r="R190" s="102"/>
      <c r="S190" s="102"/>
      <c r="T190" s="105"/>
      <c r="U190" s="105"/>
      <c r="V190" s="102"/>
      <c r="W190" s="102"/>
      <c r="X190" s="102" t="s">
        <v>95</v>
      </c>
      <c r="Y190" s="102" t="s">
        <v>88</v>
      </c>
      <c r="Z190" s="102">
        <v>19.5</v>
      </c>
      <c r="AA190" s="102">
        <v>17</v>
      </c>
      <c r="AB190" s="101" t="s">
        <v>98</v>
      </c>
      <c r="AC190" s="101" t="s">
        <v>87</v>
      </c>
      <c r="AD190" s="100" t="s">
        <v>234</v>
      </c>
      <c r="AE190" s="102" t="s">
        <v>95</v>
      </c>
    </row>
    <row r="191" spans="1:31" ht="30" x14ac:dyDescent="0.25">
      <c r="A191" s="103">
        <v>4.0350000000000001</v>
      </c>
      <c r="B191" s="103">
        <v>381.1</v>
      </c>
      <c r="C191" s="103" t="s">
        <v>215</v>
      </c>
      <c r="D191" s="102">
        <v>30</v>
      </c>
      <c r="E191" s="102">
        <v>4</v>
      </c>
      <c r="F191" s="102">
        <v>7.5</v>
      </c>
      <c r="G191" s="102">
        <v>30</v>
      </c>
      <c r="H191" s="102">
        <v>19.25</v>
      </c>
      <c r="I191" s="114">
        <v>19.25</v>
      </c>
      <c r="J191" s="102">
        <v>20.59</v>
      </c>
      <c r="K191" s="102">
        <v>685.98</v>
      </c>
      <c r="L191" s="102">
        <v>1829.28</v>
      </c>
      <c r="M191" s="102"/>
      <c r="N191" s="102"/>
      <c r="O191" s="102"/>
      <c r="P191" s="102"/>
      <c r="Q191" s="102"/>
      <c r="R191" s="102"/>
      <c r="S191" s="102"/>
      <c r="T191" s="105"/>
      <c r="U191" s="105"/>
      <c r="V191" s="102"/>
      <c r="W191" s="102"/>
      <c r="X191" s="102" t="s">
        <v>95</v>
      </c>
      <c r="Y191" s="102" t="s">
        <v>88</v>
      </c>
      <c r="Z191" s="102">
        <v>19.5</v>
      </c>
      <c r="AA191" s="102">
        <v>17</v>
      </c>
      <c r="AB191" s="101" t="s">
        <v>98</v>
      </c>
      <c r="AC191" s="101" t="s">
        <v>87</v>
      </c>
      <c r="AD191" s="100" t="s">
        <v>235</v>
      </c>
      <c r="AE191" s="102" t="s">
        <v>95</v>
      </c>
    </row>
    <row r="192" spans="1:31" ht="30" x14ac:dyDescent="0.25">
      <c r="A192" s="104">
        <v>4.0339999999999998</v>
      </c>
      <c r="B192" s="104">
        <v>128.5</v>
      </c>
      <c r="C192" s="104" t="s">
        <v>215</v>
      </c>
      <c r="D192" s="102">
        <v>30</v>
      </c>
      <c r="E192" s="102">
        <v>4</v>
      </c>
      <c r="F192" s="102">
        <v>7.5</v>
      </c>
      <c r="G192" s="102">
        <v>30</v>
      </c>
      <c r="H192" s="102">
        <v>16.02</v>
      </c>
      <c r="I192" s="105">
        <v>16.02</v>
      </c>
      <c r="J192" s="102">
        <v>19.84</v>
      </c>
      <c r="K192" s="102">
        <v>231.3</v>
      </c>
      <c r="L192" s="102">
        <v>616.79999999999995</v>
      </c>
      <c r="M192" s="102"/>
      <c r="N192" s="102"/>
      <c r="O192" s="102"/>
      <c r="P192" s="102"/>
      <c r="Q192" s="102"/>
      <c r="R192" s="102"/>
      <c r="S192" s="102"/>
      <c r="T192" s="105"/>
      <c r="U192" s="105"/>
      <c r="V192" s="102"/>
      <c r="W192" s="102"/>
      <c r="X192" s="102" t="s">
        <v>95</v>
      </c>
      <c r="Y192" s="102" t="s">
        <v>88</v>
      </c>
      <c r="Z192" s="102">
        <v>19.5</v>
      </c>
      <c r="AA192" s="102">
        <v>17</v>
      </c>
      <c r="AB192" s="101" t="s">
        <v>98</v>
      </c>
      <c r="AC192" s="101" t="s">
        <v>87</v>
      </c>
      <c r="AD192" s="100" t="s">
        <v>236</v>
      </c>
      <c r="AE192" s="102" t="s">
        <v>95</v>
      </c>
    </row>
    <row r="193" spans="1:31" ht="30" x14ac:dyDescent="0.25">
      <c r="A193" s="103">
        <v>4.03</v>
      </c>
      <c r="B193" s="103">
        <v>79.430000000000007</v>
      </c>
      <c r="C193" s="103" t="s">
        <v>215</v>
      </c>
      <c r="D193" s="102">
        <v>30</v>
      </c>
      <c r="E193" s="102">
        <v>4</v>
      </c>
      <c r="F193" s="102">
        <v>7.5</v>
      </c>
      <c r="G193" s="102">
        <v>30</v>
      </c>
      <c r="H193" s="102">
        <v>13.01</v>
      </c>
      <c r="I193" s="105">
        <v>13.01</v>
      </c>
      <c r="J193" s="102">
        <v>19.190000000000001</v>
      </c>
      <c r="K193" s="102">
        <v>142.97</v>
      </c>
      <c r="L193" s="102">
        <v>381.26</v>
      </c>
      <c r="M193" s="102"/>
      <c r="N193" s="102"/>
      <c r="O193" s="102"/>
      <c r="P193" s="102"/>
      <c r="Q193" s="102"/>
      <c r="R193" s="102"/>
      <c r="S193" s="102"/>
      <c r="T193" s="105"/>
      <c r="U193" s="105"/>
      <c r="V193" s="102"/>
      <c r="W193" s="102"/>
      <c r="X193" s="102" t="s">
        <v>95</v>
      </c>
      <c r="Y193" s="102" t="s">
        <v>88</v>
      </c>
      <c r="Z193" s="102">
        <v>19.5</v>
      </c>
      <c r="AA193" s="102">
        <v>17</v>
      </c>
      <c r="AB193" s="101" t="s">
        <v>98</v>
      </c>
      <c r="AC193" s="101" t="s">
        <v>87</v>
      </c>
      <c r="AD193" s="100" t="s">
        <v>237</v>
      </c>
      <c r="AE193" s="102" t="s">
        <v>95</v>
      </c>
    </row>
    <row r="194" spans="1:31" x14ac:dyDescent="0.25">
      <c r="A194" s="103">
        <v>4.03</v>
      </c>
      <c r="B194" s="103">
        <v>79.430000000000007</v>
      </c>
      <c r="C194" s="103" t="s">
        <v>221</v>
      </c>
      <c r="D194" s="102">
        <v>30</v>
      </c>
      <c r="E194" s="102">
        <v>4</v>
      </c>
      <c r="F194" s="102">
        <v>7.5</v>
      </c>
      <c r="G194" s="102">
        <v>123</v>
      </c>
      <c r="H194" s="102">
        <v>154.85</v>
      </c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5">
        <v>37.770000000000003</v>
      </c>
      <c r="U194" s="105">
        <v>8.6300000000000008</v>
      </c>
      <c r="V194" s="102">
        <v>38.130000000000003</v>
      </c>
      <c r="W194" s="102">
        <v>76.25</v>
      </c>
      <c r="X194" s="102" t="s">
        <v>95</v>
      </c>
      <c r="Y194" s="102" t="s">
        <v>94</v>
      </c>
      <c r="Z194" s="102">
        <v>0.5</v>
      </c>
      <c r="AA194" s="102">
        <v>1.5</v>
      </c>
      <c r="AB194" s="101" t="s">
        <v>98</v>
      </c>
      <c r="AC194" s="101" t="s">
        <v>95</v>
      </c>
      <c r="AD194" s="100" t="s">
        <v>96</v>
      </c>
      <c r="AE194" s="102" t="s">
        <v>95</v>
      </c>
    </row>
    <row r="195" spans="1:31" x14ac:dyDescent="0.25">
      <c r="A195" s="104">
        <v>4.0229999999999997</v>
      </c>
      <c r="B195" s="104">
        <v>61.76</v>
      </c>
      <c r="C195" s="104" t="s">
        <v>221</v>
      </c>
      <c r="D195" s="102">
        <v>30</v>
      </c>
      <c r="E195" s="102">
        <v>14.2</v>
      </c>
      <c r="F195" s="102">
        <v>2.11</v>
      </c>
      <c r="G195" s="102">
        <v>123</v>
      </c>
      <c r="H195" s="102">
        <v>199.16</v>
      </c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5">
        <v>48.58</v>
      </c>
      <c r="U195" s="105">
        <v>3.31</v>
      </c>
      <c r="V195" s="102">
        <v>29.64</v>
      </c>
      <c r="W195" s="102">
        <v>59.29</v>
      </c>
      <c r="X195" s="102" t="s">
        <v>95</v>
      </c>
      <c r="Y195" s="102" t="s">
        <v>94</v>
      </c>
      <c r="Z195" s="102">
        <v>0.5</v>
      </c>
      <c r="AA195" s="102">
        <v>1.5</v>
      </c>
      <c r="AB195" s="101" t="s">
        <v>98</v>
      </c>
      <c r="AC195" s="101" t="s">
        <v>95</v>
      </c>
      <c r="AD195" s="100" t="s">
        <v>96</v>
      </c>
      <c r="AE195" s="102" t="s">
        <v>95</v>
      </c>
    </row>
    <row r="196" spans="1:31" x14ac:dyDescent="0.25">
      <c r="A196" s="103">
        <v>4.0220000000000002</v>
      </c>
      <c r="B196" s="103">
        <v>39.42</v>
      </c>
      <c r="C196" s="103" t="s">
        <v>221</v>
      </c>
      <c r="D196" s="102">
        <v>30</v>
      </c>
      <c r="E196" s="102">
        <v>11.3</v>
      </c>
      <c r="F196" s="102">
        <v>2.65</v>
      </c>
      <c r="G196" s="102">
        <v>123</v>
      </c>
      <c r="H196" s="102">
        <v>312.02</v>
      </c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5">
        <v>76.099999999999994</v>
      </c>
      <c r="U196" s="105">
        <v>6.31</v>
      </c>
      <c r="V196" s="102">
        <v>18.920000000000002</v>
      </c>
      <c r="W196" s="102">
        <v>37.840000000000003</v>
      </c>
      <c r="X196" s="102" t="s">
        <v>95</v>
      </c>
      <c r="Y196" s="102" t="s">
        <v>94</v>
      </c>
      <c r="Z196" s="102">
        <v>0.5</v>
      </c>
      <c r="AA196" s="102">
        <v>1.5</v>
      </c>
      <c r="AB196" s="101" t="s">
        <v>98</v>
      </c>
      <c r="AC196" s="101" t="s">
        <v>95</v>
      </c>
      <c r="AD196" s="100" t="s">
        <v>96</v>
      </c>
      <c r="AE196" s="102" t="s">
        <v>95</v>
      </c>
    </row>
    <row r="197" spans="1:31" ht="30" x14ac:dyDescent="0.25">
      <c r="A197" s="104">
        <v>4.0199999999999996</v>
      </c>
      <c r="B197" s="104">
        <v>207.3</v>
      </c>
      <c r="C197" s="104" t="s">
        <v>215</v>
      </c>
      <c r="D197" s="102">
        <v>30</v>
      </c>
      <c r="E197" s="102">
        <v>4</v>
      </c>
      <c r="F197" s="102">
        <v>7.5</v>
      </c>
      <c r="G197" s="102">
        <v>30</v>
      </c>
      <c r="H197" s="102">
        <v>17.88</v>
      </c>
      <c r="I197" s="114">
        <v>17.88</v>
      </c>
      <c r="J197" s="102">
        <v>20.27</v>
      </c>
      <c r="K197" s="102">
        <v>373.14</v>
      </c>
      <c r="L197" s="102">
        <v>995.04</v>
      </c>
      <c r="M197" s="102"/>
      <c r="N197" s="102"/>
      <c r="O197" s="102"/>
      <c r="P197" s="102"/>
      <c r="Q197" s="102"/>
      <c r="R197" s="102"/>
      <c r="S197" s="102"/>
      <c r="T197" s="102"/>
      <c r="U197" s="105"/>
      <c r="V197" s="102"/>
      <c r="W197" s="102"/>
      <c r="X197" s="102" t="s">
        <v>95</v>
      </c>
      <c r="Y197" s="102" t="s">
        <v>88</v>
      </c>
      <c r="Z197" s="102">
        <v>19.5</v>
      </c>
      <c r="AA197" s="102">
        <v>17</v>
      </c>
      <c r="AB197" s="101" t="s">
        <v>98</v>
      </c>
      <c r="AC197" s="101" t="s">
        <v>87</v>
      </c>
      <c r="AD197" s="100" t="s">
        <v>238</v>
      </c>
      <c r="AE197" s="102" t="s">
        <v>95</v>
      </c>
    </row>
    <row r="198" spans="1:31" ht="30" x14ac:dyDescent="0.25">
      <c r="A198" s="103">
        <v>4.0190000000000001</v>
      </c>
      <c r="B198" s="103">
        <v>38.340000000000003</v>
      </c>
      <c r="C198" s="103" t="s">
        <v>215</v>
      </c>
      <c r="D198" s="102">
        <v>30</v>
      </c>
      <c r="E198" s="102">
        <v>4</v>
      </c>
      <c r="F198" s="102">
        <v>7.5</v>
      </c>
      <c r="G198" s="102">
        <v>30</v>
      </c>
      <c r="H198" s="102">
        <v>4.55</v>
      </c>
      <c r="I198" s="105">
        <v>4.55</v>
      </c>
      <c r="J198" s="102">
        <v>17.559999999999999</v>
      </c>
      <c r="K198" s="102">
        <v>69.010000000000005</v>
      </c>
      <c r="L198" s="102">
        <v>184.03</v>
      </c>
      <c r="M198" s="102"/>
      <c r="N198" s="102"/>
      <c r="O198" s="102"/>
      <c r="P198" s="102"/>
      <c r="Q198" s="102"/>
      <c r="R198" s="102"/>
      <c r="S198" s="102"/>
      <c r="T198" s="102"/>
      <c r="U198" s="105"/>
      <c r="V198" s="102"/>
      <c r="W198" s="102"/>
      <c r="X198" s="102" t="s">
        <v>95</v>
      </c>
      <c r="Y198" s="102" t="s">
        <v>88</v>
      </c>
      <c r="Z198" s="102">
        <v>19.5</v>
      </c>
      <c r="AA198" s="102">
        <v>17</v>
      </c>
      <c r="AB198" s="101" t="s">
        <v>98</v>
      </c>
      <c r="AC198" s="101" t="s">
        <v>95</v>
      </c>
      <c r="AD198" s="100"/>
      <c r="AE198" s="102" t="s">
        <v>95</v>
      </c>
    </row>
    <row r="199" spans="1:31" ht="30" x14ac:dyDescent="0.25">
      <c r="A199" s="104">
        <v>4.0119999999999996</v>
      </c>
      <c r="B199" s="104">
        <v>95.6</v>
      </c>
      <c r="C199" s="104" t="s">
        <v>215</v>
      </c>
      <c r="D199" s="102">
        <v>30</v>
      </c>
      <c r="E199" s="102">
        <v>12.2</v>
      </c>
      <c r="F199" s="102">
        <v>2.46</v>
      </c>
      <c r="G199" s="102">
        <v>30</v>
      </c>
      <c r="H199" s="102">
        <v>14.34</v>
      </c>
      <c r="I199" s="105">
        <v>14.34</v>
      </c>
      <c r="J199" s="102">
        <v>20.47</v>
      </c>
      <c r="K199" s="102">
        <v>172.08</v>
      </c>
      <c r="L199" s="102">
        <v>458.88</v>
      </c>
      <c r="M199" s="102"/>
      <c r="N199" s="102"/>
      <c r="O199" s="102"/>
      <c r="P199" s="102"/>
      <c r="Q199" s="102"/>
      <c r="R199" s="102"/>
      <c r="S199" s="102"/>
      <c r="T199" s="102"/>
      <c r="U199" s="105"/>
      <c r="V199" s="102"/>
      <c r="W199" s="102"/>
      <c r="X199" s="102" t="s">
        <v>95</v>
      </c>
      <c r="Y199" s="102" t="s">
        <v>88</v>
      </c>
      <c r="Z199" s="102">
        <v>19.5</v>
      </c>
      <c r="AA199" s="102">
        <v>17</v>
      </c>
      <c r="AB199" s="101" t="s">
        <v>98</v>
      </c>
      <c r="AC199" s="101" t="s">
        <v>87</v>
      </c>
      <c r="AD199" s="100" t="s">
        <v>239</v>
      </c>
      <c r="AE199" s="102" t="s">
        <v>95</v>
      </c>
    </row>
    <row r="200" spans="1:31" ht="30" x14ac:dyDescent="0.25">
      <c r="A200" s="103">
        <v>4.0110000000000001</v>
      </c>
      <c r="B200" s="103">
        <v>40.799999999999997</v>
      </c>
      <c r="C200" s="103" t="s">
        <v>215</v>
      </c>
      <c r="D200" s="102">
        <v>30</v>
      </c>
      <c r="E200" s="102">
        <v>10.4</v>
      </c>
      <c r="F200" s="102">
        <v>2.88</v>
      </c>
      <c r="G200" s="102">
        <v>30</v>
      </c>
      <c r="H200" s="102">
        <v>5.53</v>
      </c>
      <c r="I200" s="105">
        <v>5.53</v>
      </c>
      <c r="J200" s="102">
        <v>19.61</v>
      </c>
      <c r="K200" s="102">
        <v>73.44</v>
      </c>
      <c r="L200" s="102">
        <v>195.84</v>
      </c>
      <c r="M200" s="102"/>
      <c r="N200" s="102"/>
      <c r="O200" s="102"/>
      <c r="P200" s="102"/>
      <c r="Q200" s="102"/>
      <c r="R200" s="102"/>
      <c r="S200" s="102"/>
      <c r="T200" s="102"/>
      <c r="U200" s="105"/>
      <c r="V200" s="102"/>
      <c r="W200" s="102"/>
      <c r="X200" s="102" t="s">
        <v>95</v>
      </c>
      <c r="Y200" s="102" t="s">
        <v>88</v>
      </c>
      <c r="Z200" s="102">
        <v>19.5</v>
      </c>
      <c r="AA200" s="102">
        <v>17</v>
      </c>
      <c r="AB200" s="101" t="s">
        <v>98</v>
      </c>
      <c r="AC200" s="101" t="s">
        <v>95</v>
      </c>
      <c r="AD200" s="100"/>
      <c r="AE200" s="102" t="s">
        <v>95</v>
      </c>
    </row>
    <row r="201" spans="1:31" x14ac:dyDescent="0.25">
      <c r="A201" s="103">
        <v>4.0110000000000001</v>
      </c>
      <c r="B201" s="103">
        <v>40.799999999999997</v>
      </c>
      <c r="C201" s="103" t="s">
        <v>221</v>
      </c>
      <c r="D201" s="102">
        <v>30</v>
      </c>
      <c r="E201" s="102">
        <v>10.4</v>
      </c>
      <c r="F201" s="102">
        <v>2.88</v>
      </c>
      <c r="G201" s="102">
        <v>123</v>
      </c>
      <c r="H201" s="102">
        <v>301.47000000000003</v>
      </c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5">
        <v>73.53</v>
      </c>
      <c r="U201" s="105">
        <v>6.6</v>
      </c>
      <c r="V201" s="102">
        <v>19.579999999999998</v>
      </c>
      <c r="W201" s="102">
        <v>39.17</v>
      </c>
      <c r="X201" s="102" t="s">
        <v>95</v>
      </c>
      <c r="Y201" s="102" t="s">
        <v>94</v>
      </c>
      <c r="Z201" s="102">
        <v>0.5</v>
      </c>
      <c r="AA201" s="102">
        <v>1.5</v>
      </c>
      <c r="AB201" s="101" t="s">
        <v>98</v>
      </c>
      <c r="AC201" s="101" t="s">
        <v>95</v>
      </c>
      <c r="AD201" s="100" t="s">
        <v>96</v>
      </c>
      <c r="AE201" s="102" t="s">
        <v>95</v>
      </c>
    </row>
    <row r="202" spans="1:31" x14ac:dyDescent="0.25">
      <c r="A202" s="103">
        <v>4.0110000000000001</v>
      </c>
      <c r="B202" s="103">
        <v>40.799999999999997</v>
      </c>
      <c r="C202" s="103" t="s">
        <v>240</v>
      </c>
      <c r="D202" s="102">
        <v>10</v>
      </c>
      <c r="E202" s="102">
        <v>10.4</v>
      </c>
      <c r="F202" s="102">
        <v>0.96</v>
      </c>
      <c r="G202" s="102">
        <v>10</v>
      </c>
      <c r="H202" s="102">
        <v>45.46</v>
      </c>
      <c r="I202" s="102"/>
      <c r="J202" s="102"/>
      <c r="K202" s="102"/>
      <c r="L202" s="102"/>
      <c r="M202" s="105">
        <v>45.46</v>
      </c>
      <c r="N202" s="102">
        <v>20.52</v>
      </c>
      <c r="O202" s="102">
        <v>301.10000000000002</v>
      </c>
      <c r="P202" s="102"/>
      <c r="Q202" s="102"/>
      <c r="R202" s="102"/>
      <c r="S202" s="102"/>
      <c r="T202" s="105"/>
      <c r="U202" s="102"/>
      <c r="V202" s="102"/>
      <c r="W202" s="102"/>
      <c r="X202" s="102" t="s">
        <v>95</v>
      </c>
      <c r="Y202" s="102" t="s">
        <v>113</v>
      </c>
      <c r="Z202" s="102">
        <v>23</v>
      </c>
      <c r="AA202" s="102" t="s">
        <v>114</v>
      </c>
      <c r="AB202" s="101" t="s">
        <v>98</v>
      </c>
      <c r="AC202" s="101" t="s">
        <v>95</v>
      </c>
      <c r="AD202" s="100"/>
      <c r="AE202" s="102" t="s">
        <v>95</v>
      </c>
    </row>
    <row r="203" spans="1:31" x14ac:dyDescent="0.25">
      <c r="A203" s="104">
        <v>4.01</v>
      </c>
      <c r="B203" s="104">
        <v>58.52</v>
      </c>
      <c r="C203" s="104" t="s">
        <v>221</v>
      </c>
      <c r="D203" s="102">
        <v>30</v>
      </c>
      <c r="E203" s="102">
        <v>4</v>
      </c>
      <c r="F203" s="102">
        <v>7.5</v>
      </c>
      <c r="G203" s="102">
        <v>123</v>
      </c>
      <c r="H203" s="102">
        <v>210.18</v>
      </c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5">
        <v>51.26</v>
      </c>
      <c r="U203" s="105">
        <v>11.36</v>
      </c>
      <c r="V203" s="102">
        <v>28.09</v>
      </c>
      <c r="W203" s="102">
        <v>56.18</v>
      </c>
      <c r="X203" s="102" t="s">
        <v>95</v>
      </c>
      <c r="Y203" s="102" t="s">
        <v>94</v>
      </c>
      <c r="Z203" s="102">
        <v>0.5</v>
      </c>
      <c r="AA203" s="102">
        <v>1.5</v>
      </c>
      <c r="AB203" s="101" t="s">
        <v>98</v>
      </c>
      <c r="AC203" s="101" t="s">
        <v>95</v>
      </c>
      <c r="AD203" s="100" t="s">
        <v>96</v>
      </c>
      <c r="AE203" s="102" t="s">
        <v>95</v>
      </c>
    </row>
    <row r="204" spans="1:31" ht="30" x14ac:dyDescent="0.25">
      <c r="A204" s="103">
        <v>4.0010000000000003</v>
      </c>
      <c r="B204" s="103">
        <v>380.2</v>
      </c>
      <c r="C204" s="103" t="s">
        <v>215</v>
      </c>
      <c r="D204" s="102">
        <v>30</v>
      </c>
      <c r="E204" s="102">
        <v>11.5</v>
      </c>
      <c r="F204" s="102">
        <v>2.61</v>
      </c>
      <c r="G204" s="102">
        <v>30</v>
      </c>
      <c r="H204" s="102">
        <v>19.25</v>
      </c>
      <c r="I204" s="114">
        <v>19.25</v>
      </c>
      <c r="J204" s="102">
        <v>20.86</v>
      </c>
      <c r="K204" s="102">
        <v>684.36</v>
      </c>
      <c r="L204" s="102">
        <v>1824.96</v>
      </c>
      <c r="M204" s="102"/>
      <c r="N204" s="102"/>
      <c r="O204" s="102"/>
      <c r="P204" s="102"/>
      <c r="Q204" s="102"/>
      <c r="R204" s="102"/>
      <c r="S204" s="102"/>
      <c r="T204" s="105"/>
      <c r="U204" s="102"/>
      <c r="V204" s="102"/>
      <c r="W204" s="102"/>
      <c r="X204" s="102" t="s">
        <v>95</v>
      </c>
      <c r="Y204" s="102" t="s">
        <v>88</v>
      </c>
      <c r="Z204" s="102">
        <v>19.5</v>
      </c>
      <c r="AA204" s="102">
        <v>17</v>
      </c>
      <c r="AB204" s="101" t="s">
        <v>98</v>
      </c>
      <c r="AC204" s="101" t="s">
        <v>87</v>
      </c>
      <c r="AD204" s="100" t="s">
        <v>241</v>
      </c>
      <c r="AE204" s="102" t="s">
        <v>95</v>
      </c>
    </row>
    <row r="205" spans="1:31" x14ac:dyDescent="0.25">
      <c r="A205" s="104">
        <v>3.0209999999999999</v>
      </c>
      <c r="B205" s="104">
        <v>96.35</v>
      </c>
      <c r="C205" s="104" t="s">
        <v>242</v>
      </c>
      <c r="D205" s="102">
        <v>0</v>
      </c>
      <c r="E205" s="102">
        <v>12</v>
      </c>
      <c r="F205" s="102">
        <v>0</v>
      </c>
      <c r="G205" s="102">
        <v>0</v>
      </c>
      <c r="H205" s="102">
        <v>0</v>
      </c>
      <c r="I205" s="114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5"/>
      <c r="U205" s="102"/>
      <c r="V205" s="102"/>
      <c r="W205" s="102"/>
      <c r="X205" s="102" t="s">
        <v>95</v>
      </c>
      <c r="Y205" s="102" t="s">
        <v>88</v>
      </c>
      <c r="Z205" s="102">
        <v>19.5</v>
      </c>
      <c r="AA205" s="102">
        <v>17</v>
      </c>
      <c r="AB205" s="101" t="s">
        <v>98</v>
      </c>
      <c r="AC205" s="101" t="s">
        <v>162</v>
      </c>
      <c r="AD205" s="100"/>
      <c r="AE205" s="102" t="s">
        <v>162</v>
      </c>
    </row>
    <row r="206" spans="1:31" x14ac:dyDescent="0.25">
      <c r="A206" s="104">
        <v>3.0209999999999999</v>
      </c>
      <c r="B206" s="104">
        <v>96.35</v>
      </c>
      <c r="C206" s="104" t="s">
        <v>243</v>
      </c>
      <c r="D206" s="102">
        <v>0</v>
      </c>
      <c r="E206" s="102">
        <v>12</v>
      </c>
      <c r="F206" s="102">
        <v>0</v>
      </c>
      <c r="G206" s="102">
        <v>0</v>
      </c>
      <c r="H206" s="102">
        <v>0</v>
      </c>
      <c r="I206" s="114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5"/>
      <c r="U206" s="102"/>
      <c r="V206" s="102"/>
      <c r="W206" s="102"/>
      <c r="X206" s="102" t="s">
        <v>95</v>
      </c>
      <c r="Y206" s="102" t="s">
        <v>94</v>
      </c>
      <c r="Z206" s="102">
        <v>0.5</v>
      </c>
      <c r="AA206" s="102">
        <v>1.5</v>
      </c>
      <c r="AB206" s="101" t="s">
        <v>98</v>
      </c>
      <c r="AC206" s="101" t="s">
        <v>162</v>
      </c>
      <c r="AD206" s="100"/>
      <c r="AE206" s="102" t="s">
        <v>162</v>
      </c>
    </row>
    <row r="207" spans="1:31" ht="30" x14ac:dyDescent="0.25">
      <c r="A207" s="103">
        <v>2.0259999999999998</v>
      </c>
      <c r="B207" s="103">
        <v>299</v>
      </c>
      <c r="C207" s="103" t="s">
        <v>215</v>
      </c>
      <c r="D207" s="102">
        <v>30</v>
      </c>
      <c r="E207" s="102">
        <v>11.5</v>
      </c>
      <c r="F207" s="102">
        <v>2.61</v>
      </c>
      <c r="G207" s="102">
        <v>30</v>
      </c>
      <c r="H207" s="102">
        <v>18.8</v>
      </c>
      <c r="I207" s="114">
        <v>18.8</v>
      </c>
      <c r="J207" s="102">
        <v>20.82</v>
      </c>
      <c r="K207" s="102">
        <v>538.20000000000005</v>
      </c>
      <c r="L207" s="102">
        <v>1435.2</v>
      </c>
      <c r="M207" s="102"/>
      <c r="N207" s="102"/>
      <c r="O207" s="102"/>
      <c r="P207" s="102"/>
      <c r="Q207" s="102"/>
      <c r="R207" s="102"/>
      <c r="S207" s="102"/>
      <c r="T207" s="105"/>
      <c r="U207" s="102"/>
      <c r="V207" s="102"/>
      <c r="W207" s="102"/>
      <c r="X207" s="102" t="s">
        <v>95</v>
      </c>
      <c r="Y207" s="102" t="s">
        <v>88</v>
      </c>
      <c r="Z207" s="102">
        <v>19.5</v>
      </c>
      <c r="AA207" s="102">
        <v>17</v>
      </c>
      <c r="AB207" s="101" t="s">
        <v>98</v>
      </c>
      <c r="AC207" s="101" t="s">
        <v>87</v>
      </c>
      <c r="AD207" s="100" t="s">
        <v>244</v>
      </c>
      <c r="AE207" s="102" t="s">
        <v>95</v>
      </c>
    </row>
    <row r="208" spans="1:31" ht="30" x14ac:dyDescent="0.25">
      <c r="A208" s="103">
        <v>2.0259999999999998</v>
      </c>
      <c r="B208" s="103">
        <v>299</v>
      </c>
      <c r="C208" s="103" t="s">
        <v>245</v>
      </c>
      <c r="D208" s="102">
        <v>12</v>
      </c>
      <c r="E208" s="102">
        <v>11.5</v>
      </c>
      <c r="F208" s="102">
        <v>1.04</v>
      </c>
      <c r="G208" s="102">
        <v>14.42</v>
      </c>
      <c r="H208" s="102">
        <v>4.82</v>
      </c>
      <c r="I208" s="102"/>
      <c r="J208" s="102"/>
      <c r="K208" s="102"/>
      <c r="L208" s="102"/>
      <c r="M208" s="102"/>
      <c r="N208" s="102"/>
      <c r="O208" s="102"/>
      <c r="P208" s="117">
        <v>4.01</v>
      </c>
      <c r="Q208" s="102">
        <v>0.35</v>
      </c>
      <c r="R208" s="102">
        <v>717.6</v>
      </c>
      <c r="S208" s="102">
        <v>1435.2</v>
      </c>
      <c r="T208" s="105"/>
      <c r="U208" s="102"/>
      <c r="V208" s="102"/>
      <c r="W208" s="102"/>
      <c r="X208" s="102" t="s">
        <v>95</v>
      </c>
      <c r="Y208" s="102" t="s">
        <v>100</v>
      </c>
      <c r="Z208" s="102">
        <v>0.8</v>
      </c>
      <c r="AA208" s="102">
        <v>1.6</v>
      </c>
      <c r="AB208" s="101" t="s">
        <v>98</v>
      </c>
      <c r="AC208" s="101" t="s">
        <v>95</v>
      </c>
      <c r="AD208" s="100"/>
      <c r="AE208" s="102" t="s">
        <v>95</v>
      </c>
    </row>
    <row r="209" spans="1:31" x14ac:dyDescent="0.25">
      <c r="A209" s="103">
        <v>2.0259999999999998</v>
      </c>
      <c r="B209" s="103">
        <v>299</v>
      </c>
      <c r="C209" s="103" t="s">
        <v>246</v>
      </c>
      <c r="D209" s="102">
        <v>10</v>
      </c>
      <c r="E209" s="102">
        <v>11.5</v>
      </c>
      <c r="F209" s="102">
        <v>0.87</v>
      </c>
      <c r="G209" s="102">
        <v>10</v>
      </c>
      <c r="H209" s="102">
        <v>3.34</v>
      </c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5">
        <v>3.34</v>
      </c>
      <c r="U209" s="102">
        <v>0.28999999999999998</v>
      </c>
      <c r="V209" s="102">
        <v>430.56</v>
      </c>
      <c r="W209" s="102">
        <v>861.12</v>
      </c>
      <c r="X209" s="102" t="s">
        <v>95</v>
      </c>
      <c r="Y209" s="102" t="s">
        <v>94</v>
      </c>
      <c r="Z209" s="102">
        <v>0.5</v>
      </c>
      <c r="AA209" s="102">
        <v>1.5</v>
      </c>
      <c r="AB209" s="101" t="s">
        <v>98</v>
      </c>
      <c r="AC209" s="101" t="s">
        <v>87</v>
      </c>
      <c r="AD209" s="100"/>
      <c r="AE209" s="102" t="s">
        <v>95</v>
      </c>
    </row>
    <row r="210" spans="1:31" ht="30" x14ac:dyDescent="0.25">
      <c r="A210" s="104">
        <v>2.0249999999999999</v>
      </c>
      <c r="B210" s="104">
        <v>104.5</v>
      </c>
      <c r="C210" s="104" t="s">
        <v>245</v>
      </c>
      <c r="D210" s="102">
        <v>12</v>
      </c>
      <c r="E210" s="102">
        <v>16.5</v>
      </c>
      <c r="F210" s="102">
        <v>0.73</v>
      </c>
      <c r="G210" s="102">
        <v>14.42</v>
      </c>
      <c r="H210" s="102">
        <v>13.8</v>
      </c>
      <c r="I210" s="102"/>
      <c r="J210" s="102"/>
      <c r="K210" s="102"/>
      <c r="L210" s="102"/>
      <c r="M210" s="102"/>
      <c r="N210" s="102"/>
      <c r="O210" s="102"/>
      <c r="P210" s="117">
        <v>11.48</v>
      </c>
      <c r="Q210" s="102">
        <v>0.69</v>
      </c>
      <c r="R210" s="102">
        <v>250.8</v>
      </c>
      <c r="S210" s="102">
        <v>501.6</v>
      </c>
      <c r="T210" s="102"/>
      <c r="U210" s="102"/>
      <c r="V210" s="102"/>
      <c r="W210" s="102"/>
      <c r="X210" s="102" t="s">
        <v>95</v>
      </c>
      <c r="Y210" s="102" t="s">
        <v>100</v>
      </c>
      <c r="Z210" s="102">
        <v>0.8</v>
      </c>
      <c r="AA210" s="102">
        <v>1.6</v>
      </c>
      <c r="AB210" s="101" t="s">
        <v>98</v>
      </c>
      <c r="AC210" s="101" t="s">
        <v>95</v>
      </c>
      <c r="AD210" s="100"/>
      <c r="AE210" s="102" t="s">
        <v>95</v>
      </c>
    </row>
    <row r="211" spans="1:31" ht="30" x14ac:dyDescent="0.25">
      <c r="A211" s="104">
        <v>2.0249999999999999</v>
      </c>
      <c r="B211" s="104">
        <v>104.5</v>
      </c>
      <c r="C211" s="104" t="s">
        <v>247</v>
      </c>
      <c r="D211" s="102">
        <v>0</v>
      </c>
      <c r="E211" s="102">
        <v>16.5</v>
      </c>
      <c r="F211" s="102">
        <v>0</v>
      </c>
      <c r="G211" s="102">
        <v>0</v>
      </c>
      <c r="H211" s="102">
        <v>0</v>
      </c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 t="s">
        <v>95</v>
      </c>
      <c r="Y211" s="102" t="s">
        <v>100</v>
      </c>
      <c r="Z211" s="102">
        <v>0.8</v>
      </c>
      <c r="AA211" s="102">
        <v>1.6</v>
      </c>
      <c r="AB211" s="101" t="s">
        <v>98</v>
      </c>
      <c r="AC211" s="101" t="s">
        <v>162</v>
      </c>
      <c r="AD211" s="100"/>
      <c r="AE211" s="102" t="s">
        <v>162</v>
      </c>
    </row>
    <row r="212" spans="1:31" ht="30" x14ac:dyDescent="0.25">
      <c r="A212" s="104">
        <v>2.0249999999999999</v>
      </c>
      <c r="B212" s="104">
        <v>104.5</v>
      </c>
      <c r="C212" s="104" t="s">
        <v>248</v>
      </c>
      <c r="D212" s="102">
        <v>0</v>
      </c>
      <c r="E212" s="102">
        <v>16.5</v>
      </c>
      <c r="F212" s="102">
        <v>0</v>
      </c>
      <c r="G212" s="102">
        <v>0</v>
      </c>
      <c r="H212" s="102">
        <v>0</v>
      </c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 t="s">
        <v>95</v>
      </c>
      <c r="Y212" s="102" t="s">
        <v>100</v>
      </c>
      <c r="Z212" s="102">
        <v>0.8</v>
      </c>
      <c r="AA212" s="102">
        <v>1.6</v>
      </c>
      <c r="AB212" s="101" t="s">
        <v>98</v>
      </c>
      <c r="AC212" s="101" t="s">
        <v>162</v>
      </c>
      <c r="AD212" s="100"/>
      <c r="AE212" s="102" t="s">
        <v>162</v>
      </c>
    </row>
    <row r="213" spans="1:31" x14ac:dyDescent="0.25">
      <c r="A213" s="104">
        <v>2.0249999999999999</v>
      </c>
      <c r="B213" s="104">
        <v>104.5</v>
      </c>
      <c r="C213" s="104" t="s">
        <v>229</v>
      </c>
      <c r="D213" s="102">
        <v>30</v>
      </c>
      <c r="E213" s="102">
        <v>16.5</v>
      </c>
      <c r="F213" s="102">
        <v>1.82</v>
      </c>
      <c r="G213" s="102">
        <v>198</v>
      </c>
      <c r="H213" s="113">
        <v>18.7</v>
      </c>
      <c r="I213" s="105">
        <v>14.9</v>
      </c>
      <c r="J213" s="102">
        <v>20.64</v>
      </c>
      <c r="K213" s="102">
        <v>188.1</v>
      </c>
      <c r="L213" s="102">
        <v>501.6</v>
      </c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 t="s">
        <v>95</v>
      </c>
      <c r="Y213" s="102" t="s">
        <v>88</v>
      </c>
      <c r="Z213" s="102">
        <v>19.5</v>
      </c>
      <c r="AA213" s="102">
        <v>17</v>
      </c>
      <c r="AB213" s="101" t="s">
        <v>98</v>
      </c>
      <c r="AC213" s="101" t="s">
        <v>95</v>
      </c>
      <c r="AD213" s="100"/>
      <c r="AE213" s="102" t="s">
        <v>95</v>
      </c>
    </row>
    <row r="214" spans="1:31" x14ac:dyDescent="0.25">
      <c r="A214" s="104">
        <v>2.0249999999999999</v>
      </c>
      <c r="B214" s="104">
        <v>104.5</v>
      </c>
      <c r="C214" s="104" t="s">
        <v>228</v>
      </c>
      <c r="D214" s="102">
        <v>12</v>
      </c>
      <c r="E214" s="102">
        <v>16.5</v>
      </c>
      <c r="F214" s="102">
        <v>0.73</v>
      </c>
      <c r="G214" s="102">
        <v>20</v>
      </c>
      <c r="H214" s="102">
        <v>16.899999999999999</v>
      </c>
      <c r="I214" s="114">
        <v>18.5</v>
      </c>
      <c r="J214" s="102">
        <v>20.85</v>
      </c>
      <c r="K214" s="102">
        <v>470.25</v>
      </c>
      <c r="L214" s="102">
        <v>1254</v>
      </c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 t="s">
        <v>95</v>
      </c>
      <c r="Y214" s="102" t="s">
        <v>88</v>
      </c>
      <c r="Z214" s="102">
        <v>19.5</v>
      </c>
      <c r="AA214" s="102">
        <v>17</v>
      </c>
      <c r="AB214" s="101" t="s">
        <v>98</v>
      </c>
      <c r="AC214" s="101" t="s">
        <v>87</v>
      </c>
      <c r="AD214" s="100"/>
      <c r="AE214" s="102" t="s">
        <v>95</v>
      </c>
    </row>
    <row r="215" spans="1:31" x14ac:dyDescent="0.25">
      <c r="A215" s="103">
        <v>2.02</v>
      </c>
      <c r="B215" s="103">
        <v>346.9</v>
      </c>
      <c r="C215" s="103" t="s">
        <v>227</v>
      </c>
      <c r="D215" s="102">
        <v>10</v>
      </c>
      <c r="E215" s="102">
        <v>4</v>
      </c>
      <c r="F215" s="102">
        <v>2.5</v>
      </c>
      <c r="G215" s="102">
        <v>10</v>
      </c>
      <c r="H215" s="102">
        <v>23.83</v>
      </c>
      <c r="I215" s="102"/>
      <c r="J215" s="102"/>
      <c r="K215" s="102"/>
      <c r="L215" s="102"/>
      <c r="M215" s="105">
        <v>23.83</v>
      </c>
      <c r="N215" s="102">
        <v>20.85</v>
      </c>
      <c r="O215" s="102">
        <v>2560.12</v>
      </c>
      <c r="P215" s="102"/>
      <c r="Q215" s="102"/>
      <c r="R215" s="102"/>
      <c r="S215" s="102"/>
      <c r="T215" s="102"/>
      <c r="U215" s="102"/>
      <c r="V215" s="102"/>
      <c r="W215" s="102"/>
      <c r="X215" s="102" t="s">
        <v>95</v>
      </c>
      <c r="Y215" s="102" t="s">
        <v>113</v>
      </c>
      <c r="Z215" s="102">
        <v>23</v>
      </c>
      <c r="AA215" s="102" t="s">
        <v>114</v>
      </c>
      <c r="AB215" s="101" t="s">
        <v>98</v>
      </c>
      <c r="AC215" s="101" t="s">
        <v>87</v>
      </c>
      <c r="AD215" s="100"/>
      <c r="AE215" s="102" t="s">
        <v>95</v>
      </c>
    </row>
    <row r="216" spans="1:31" x14ac:dyDescent="0.25">
      <c r="A216" s="103">
        <v>2.02</v>
      </c>
      <c r="B216" s="103">
        <v>346.9</v>
      </c>
      <c r="C216" s="103" t="s">
        <v>228</v>
      </c>
      <c r="D216" s="102">
        <v>12</v>
      </c>
      <c r="E216" s="102">
        <v>4</v>
      </c>
      <c r="F216" s="102">
        <v>3</v>
      </c>
      <c r="G216" s="102">
        <v>20</v>
      </c>
      <c r="H216" s="102">
        <v>19.7</v>
      </c>
      <c r="I216" s="102">
        <v>20.18</v>
      </c>
      <c r="J216" s="102">
        <v>20.82</v>
      </c>
      <c r="K216" s="102">
        <v>1561.05</v>
      </c>
      <c r="L216" s="102">
        <v>4162.8</v>
      </c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 t="s">
        <v>95</v>
      </c>
      <c r="Y216" s="102" t="s">
        <v>88</v>
      </c>
      <c r="Z216" s="102">
        <v>19.5</v>
      </c>
      <c r="AA216" s="102">
        <v>17</v>
      </c>
      <c r="AB216" s="101" t="s">
        <v>98</v>
      </c>
      <c r="AC216" s="101" t="s">
        <v>87</v>
      </c>
      <c r="AD216" s="100"/>
      <c r="AE216" s="102" t="s">
        <v>87</v>
      </c>
    </row>
    <row r="217" spans="1:31" ht="30" x14ac:dyDescent="0.25">
      <c r="A217" s="104">
        <v>2.0169999999999999</v>
      </c>
      <c r="B217" s="104">
        <v>139.1</v>
      </c>
      <c r="C217" s="104" t="s">
        <v>215</v>
      </c>
      <c r="D217" s="102">
        <v>30</v>
      </c>
      <c r="E217" s="102">
        <v>17.899999999999999</v>
      </c>
      <c r="F217" s="102">
        <v>1.68</v>
      </c>
      <c r="G217" s="102">
        <v>30</v>
      </c>
      <c r="H217" s="102">
        <v>16.39</v>
      </c>
      <c r="I217" s="105">
        <v>16.39</v>
      </c>
      <c r="J217" s="102">
        <v>20.75</v>
      </c>
      <c r="K217" s="102">
        <v>250.38</v>
      </c>
      <c r="L217" s="102">
        <v>667.68</v>
      </c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 t="s">
        <v>95</v>
      </c>
      <c r="Y217" s="102" t="s">
        <v>88</v>
      </c>
      <c r="Z217" s="102">
        <v>19.5</v>
      </c>
      <c r="AA217" s="102">
        <v>17</v>
      </c>
      <c r="AB217" s="101" t="s">
        <v>98</v>
      </c>
      <c r="AC217" s="101" t="s">
        <v>87</v>
      </c>
      <c r="AD217" s="100" t="s">
        <v>244</v>
      </c>
      <c r="AE217" s="102" t="s">
        <v>95</v>
      </c>
    </row>
    <row r="218" spans="1:31" ht="30" x14ac:dyDescent="0.25">
      <c r="A218" s="103">
        <v>2.0139999999999998</v>
      </c>
      <c r="B218" s="103">
        <v>128.9</v>
      </c>
      <c r="C218" s="103" t="s">
        <v>215</v>
      </c>
      <c r="D218" s="102">
        <v>30</v>
      </c>
      <c r="E218" s="102">
        <v>5.5</v>
      </c>
      <c r="F218" s="102">
        <v>5.45</v>
      </c>
      <c r="G218" s="102">
        <v>30</v>
      </c>
      <c r="H218" s="102">
        <v>16.04</v>
      </c>
      <c r="I218" s="105">
        <v>16.04</v>
      </c>
      <c r="J218" s="102">
        <v>20.149999999999999</v>
      </c>
      <c r="K218" s="102">
        <v>232.02</v>
      </c>
      <c r="L218" s="102">
        <v>618.72</v>
      </c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 t="s">
        <v>95</v>
      </c>
      <c r="Y218" s="102" t="s">
        <v>88</v>
      </c>
      <c r="Z218" s="102">
        <v>19.5</v>
      </c>
      <c r="AA218" s="102">
        <v>17</v>
      </c>
      <c r="AB218" s="101" t="s">
        <v>98</v>
      </c>
      <c r="AC218" s="101" t="s">
        <v>95</v>
      </c>
      <c r="AD218" s="100"/>
      <c r="AE218" s="102" t="s">
        <v>95</v>
      </c>
    </row>
    <row r="219" spans="1:31" x14ac:dyDescent="0.25">
      <c r="A219" s="103">
        <v>2.0139999999999998</v>
      </c>
      <c r="B219" s="103">
        <v>128.9</v>
      </c>
      <c r="C219" s="103" t="s">
        <v>229</v>
      </c>
      <c r="D219" s="102">
        <v>30</v>
      </c>
      <c r="E219" s="102">
        <v>5.5</v>
      </c>
      <c r="F219" s="102">
        <v>5.45</v>
      </c>
      <c r="G219" s="102">
        <v>198</v>
      </c>
      <c r="H219" s="102">
        <v>11.2</v>
      </c>
      <c r="I219" s="105">
        <v>16.04</v>
      </c>
      <c r="J219" s="102">
        <v>20.149999999999999</v>
      </c>
      <c r="K219" s="102">
        <v>232.02</v>
      </c>
      <c r="L219" s="102">
        <v>618.72</v>
      </c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 t="s">
        <v>95</v>
      </c>
      <c r="Y219" s="102" t="s">
        <v>88</v>
      </c>
      <c r="Z219" s="102">
        <v>19.5</v>
      </c>
      <c r="AA219" s="102">
        <v>17</v>
      </c>
      <c r="AB219" s="101" t="s">
        <v>98</v>
      </c>
      <c r="AC219" s="101" t="s">
        <v>95</v>
      </c>
      <c r="AD219" s="100"/>
      <c r="AE219" s="102" t="s">
        <v>95</v>
      </c>
    </row>
    <row r="220" spans="1:31" ht="30" x14ac:dyDescent="0.25">
      <c r="A220" s="104">
        <v>2.012</v>
      </c>
      <c r="B220" s="104">
        <v>192.5</v>
      </c>
      <c r="C220" s="104" t="s">
        <v>215</v>
      </c>
      <c r="D220" s="102">
        <v>30</v>
      </c>
      <c r="E220" s="102">
        <v>5.7</v>
      </c>
      <c r="F220" s="102">
        <v>5.26</v>
      </c>
      <c r="G220" s="102">
        <v>30</v>
      </c>
      <c r="H220" s="102">
        <v>17.64</v>
      </c>
      <c r="I220" s="114">
        <v>17.64</v>
      </c>
      <c r="J220" s="102">
        <v>20.440000000000001</v>
      </c>
      <c r="K220" s="102">
        <v>346.5</v>
      </c>
      <c r="L220" s="102">
        <v>924</v>
      </c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 t="s">
        <v>95</v>
      </c>
      <c r="Y220" s="102" t="s">
        <v>88</v>
      </c>
      <c r="Z220" s="102">
        <v>19.5</v>
      </c>
      <c r="AA220" s="102">
        <v>17</v>
      </c>
      <c r="AB220" s="101" t="s">
        <v>98</v>
      </c>
      <c r="AC220" s="101" t="s">
        <v>87</v>
      </c>
      <c r="AD220" s="100"/>
      <c r="AE220" s="102" t="s">
        <v>95</v>
      </c>
    </row>
    <row r="221" spans="1:31" x14ac:dyDescent="0.25">
      <c r="A221" s="104">
        <v>2.012</v>
      </c>
      <c r="B221" s="104">
        <v>192.5</v>
      </c>
      <c r="C221" s="104" t="s">
        <v>228</v>
      </c>
      <c r="D221" s="102">
        <v>12</v>
      </c>
      <c r="E221" s="102">
        <v>5.7</v>
      </c>
      <c r="F221" s="102">
        <v>2.11</v>
      </c>
      <c r="G221" s="102">
        <v>20</v>
      </c>
      <c r="H221" s="102">
        <v>18.73</v>
      </c>
      <c r="I221" s="102">
        <v>19.600000000000001</v>
      </c>
      <c r="J221" s="102">
        <v>20.77</v>
      </c>
      <c r="K221" s="102">
        <v>866.25</v>
      </c>
      <c r="L221" s="102">
        <v>2310</v>
      </c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 t="s">
        <v>95</v>
      </c>
      <c r="Y221" s="102" t="s">
        <v>88</v>
      </c>
      <c r="Z221" s="102">
        <v>19.5</v>
      </c>
      <c r="AA221" s="102">
        <v>17</v>
      </c>
      <c r="AB221" s="101" t="s">
        <v>98</v>
      </c>
      <c r="AC221" s="101" t="s">
        <v>87</v>
      </c>
      <c r="AD221" s="100"/>
      <c r="AE221" s="102" t="s">
        <v>87</v>
      </c>
    </row>
    <row r="222" spans="1:31" ht="30" x14ac:dyDescent="0.25">
      <c r="A222" s="104">
        <v>2.012</v>
      </c>
      <c r="B222" s="104">
        <v>192.5</v>
      </c>
      <c r="C222" s="104" t="s">
        <v>220</v>
      </c>
      <c r="D222" s="102">
        <v>10</v>
      </c>
      <c r="E222" s="102">
        <v>5.7</v>
      </c>
      <c r="F222" s="102">
        <v>1.75</v>
      </c>
      <c r="G222" s="102">
        <v>10</v>
      </c>
      <c r="H222" s="102">
        <v>5.19</v>
      </c>
      <c r="I222" s="102"/>
      <c r="J222" s="102"/>
      <c r="K222" s="102"/>
      <c r="L222" s="102"/>
      <c r="M222" s="102"/>
      <c r="N222" s="102"/>
      <c r="O222" s="102"/>
      <c r="P222" s="117">
        <v>5.19</v>
      </c>
      <c r="Q222" s="102">
        <v>0.9</v>
      </c>
      <c r="R222" s="102">
        <v>554.4</v>
      </c>
      <c r="S222" s="102">
        <v>1108.8</v>
      </c>
      <c r="T222" s="102"/>
      <c r="U222" s="102"/>
      <c r="V222" s="102"/>
      <c r="W222" s="102"/>
      <c r="X222" s="102" t="s">
        <v>95</v>
      </c>
      <c r="Y222" s="102" t="s">
        <v>100</v>
      </c>
      <c r="Z222" s="102">
        <v>1</v>
      </c>
      <c r="AA222" s="102">
        <v>2</v>
      </c>
      <c r="AB222" s="101" t="s">
        <v>98</v>
      </c>
      <c r="AC222" s="101" t="s">
        <v>95</v>
      </c>
      <c r="AD222" s="100"/>
      <c r="AE222" s="102" t="s">
        <v>95</v>
      </c>
    </row>
    <row r="223" spans="1:31" x14ac:dyDescent="0.25">
      <c r="A223" s="103">
        <v>2.0099999999999998</v>
      </c>
      <c r="B223" s="103">
        <v>61.71</v>
      </c>
      <c r="C223" s="116" t="s">
        <v>222</v>
      </c>
      <c r="D223" s="102">
        <v>1</v>
      </c>
      <c r="E223" s="102">
        <v>4</v>
      </c>
      <c r="F223" s="102">
        <v>0.25</v>
      </c>
      <c r="G223" s="102">
        <v>10</v>
      </c>
      <c r="H223" s="102">
        <v>16.2</v>
      </c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5">
        <v>1.62</v>
      </c>
      <c r="U223" s="102">
        <v>0.4</v>
      </c>
      <c r="V223" s="102">
        <v>888.62</v>
      </c>
      <c r="W223" s="102">
        <v>1777.25</v>
      </c>
      <c r="X223" s="102" t="s">
        <v>95</v>
      </c>
      <c r="Y223" s="102" t="s">
        <v>94</v>
      </c>
      <c r="Z223" s="102">
        <v>0.5</v>
      </c>
      <c r="AA223" s="102">
        <v>1.5</v>
      </c>
      <c r="AB223" s="101" t="s">
        <v>98</v>
      </c>
      <c r="AC223" s="101" t="s">
        <v>95</v>
      </c>
      <c r="AD223" s="100"/>
      <c r="AE223" s="102" t="s">
        <v>95</v>
      </c>
    </row>
    <row r="224" spans="1:31" ht="30" x14ac:dyDescent="0.25">
      <c r="A224" s="103">
        <v>2.0099999999999998</v>
      </c>
      <c r="B224" s="103">
        <v>61.71</v>
      </c>
      <c r="C224" s="103" t="s">
        <v>249</v>
      </c>
      <c r="D224" s="102">
        <v>9</v>
      </c>
      <c r="E224" s="102">
        <v>4</v>
      </c>
      <c r="F224" s="102">
        <v>2.25</v>
      </c>
      <c r="G224" s="102">
        <v>11</v>
      </c>
      <c r="H224" s="102">
        <v>38.78</v>
      </c>
      <c r="I224" s="102"/>
      <c r="J224" s="102"/>
      <c r="K224" s="102"/>
      <c r="L224" s="102"/>
      <c r="M224" s="105">
        <v>35.53</v>
      </c>
      <c r="N224" s="102">
        <v>20.260000000000002</v>
      </c>
      <c r="O224" s="102">
        <v>506.02</v>
      </c>
      <c r="P224" s="102"/>
      <c r="Q224" s="102"/>
      <c r="R224" s="102"/>
      <c r="S224" s="102"/>
      <c r="T224" s="102"/>
      <c r="U224" s="102"/>
      <c r="V224" s="102"/>
      <c r="W224" s="102"/>
      <c r="X224" s="102" t="s">
        <v>95</v>
      </c>
      <c r="Y224" s="102" t="s">
        <v>250</v>
      </c>
      <c r="Z224" s="102">
        <v>19.5</v>
      </c>
      <c r="AA224" s="102">
        <v>17</v>
      </c>
      <c r="AB224" s="101" t="s">
        <v>98</v>
      </c>
      <c r="AC224" s="101" t="s">
        <v>95</v>
      </c>
      <c r="AD224" s="100"/>
      <c r="AE224" s="102" t="s">
        <v>95</v>
      </c>
    </row>
    <row r="225" spans="1:31" ht="30.75" customHeight="1" x14ac:dyDescent="0.25">
      <c r="A225" s="110" t="s">
        <v>251</v>
      </c>
      <c r="B225" s="109"/>
      <c r="C225" s="109"/>
      <c r="D225" s="109"/>
      <c r="E225" s="109" t="s">
        <v>84</v>
      </c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8"/>
      <c r="AC225" s="108"/>
      <c r="AD225" s="107"/>
      <c r="AE225" s="109"/>
    </row>
    <row r="226" spans="1:31" x14ac:dyDescent="0.25">
      <c r="A226" s="104">
        <v>2.46</v>
      </c>
      <c r="B226" s="104">
        <v>122.47</v>
      </c>
      <c r="C226" s="104" t="s">
        <v>120</v>
      </c>
      <c r="D226" s="102">
        <v>12</v>
      </c>
      <c r="E226" s="102">
        <v>4</v>
      </c>
      <c r="F226" s="102">
        <v>3</v>
      </c>
      <c r="G226" s="102">
        <v>36.4</v>
      </c>
      <c r="H226" s="102">
        <v>29.72</v>
      </c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5">
        <v>9.8000000000000007</v>
      </c>
      <c r="U226" s="105">
        <v>2.39</v>
      </c>
      <c r="V226" s="102">
        <v>146.96</v>
      </c>
      <c r="W226" s="102">
        <v>293.93</v>
      </c>
      <c r="X226" s="102" t="s">
        <v>87</v>
      </c>
      <c r="Y226" s="102" t="s">
        <v>94</v>
      </c>
      <c r="Z226" s="102">
        <v>0.5</v>
      </c>
      <c r="AA226" s="102">
        <v>1.5</v>
      </c>
      <c r="AB226" s="106" t="s">
        <v>95</v>
      </c>
      <c r="AC226" s="101" t="s">
        <v>95</v>
      </c>
      <c r="AD226" s="100" t="s">
        <v>96</v>
      </c>
      <c r="AE226" s="102" t="s">
        <v>95</v>
      </c>
    </row>
    <row r="227" spans="1:31" x14ac:dyDescent="0.25">
      <c r="A227" s="103">
        <v>2.5</v>
      </c>
      <c r="B227" s="103">
        <v>850</v>
      </c>
      <c r="C227" s="103" t="s">
        <v>128</v>
      </c>
      <c r="D227" s="102">
        <v>15</v>
      </c>
      <c r="E227" s="102">
        <v>4</v>
      </c>
      <c r="F227" s="102">
        <v>3.75</v>
      </c>
      <c r="G227" s="102">
        <v>15</v>
      </c>
      <c r="H227" s="102">
        <v>20.53</v>
      </c>
      <c r="I227" s="102">
        <v>20.53</v>
      </c>
      <c r="J227" s="102">
        <v>20.91</v>
      </c>
      <c r="K227" s="102">
        <v>3060</v>
      </c>
      <c r="L227" s="102">
        <v>8160</v>
      </c>
      <c r="M227" s="102"/>
      <c r="N227" s="102"/>
      <c r="O227" s="102"/>
      <c r="P227" s="102"/>
      <c r="Q227" s="102"/>
      <c r="R227" s="102"/>
      <c r="S227" s="102"/>
      <c r="T227" s="102"/>
      <c r="U227" s="105"/>
      <c r="V227" s="102"/>
      <c r="W227" s="102"/>
      <c r="X227" s="102" t="s">
        <v>87</v>
      </c>
      <c r="Y227" s="102" t="s">
        <v>88</v>
      </c>
      <c r="Z227" s="102">
        <v>19.5</v>
      </c>
      <c r="AA227" s="102">
        <v>17</v>
      </c>
      <c r="AB227" s="101" t="s">
        <v>87</v>
      </c>
      <c r="AC227" s="101" t="s">
        <v>87</v>
      </c>
      <c r="AD227" s="100"/>
      <c r="AE227" s="102" t="s">
        <v>87</v>
      </c>
    </row>
    <row r="228" spans="1:31" x14ac:dyDescent="0.25">
      <c r="A228" s="104" t="s">
        <v>252</v>
      </c>
      <c r="B228" s="104">
        <v>122.5</v>
      </c>
      <c r="C228" s="104" t="s">
        <v>120</v>
      </c>
      <c r="D228" s="102">
        <v>12</v>
      </c>
      <c r="E228" s="102">
        <v>4</v>
      </c>
      <c r="F228" s="102">
        <v>3</v>
      </c>
      <c r="G228" s="102">
        <v>36.4</v>
      </c>
      <c r="H228" s="102">
        <v>29.71</v>
      </c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5">
        <v>9.8000000000000007</v>
      </c>
      <c r="U228" s="105">
        <v>2.39</v>
      </c>
      <c r="V228" s="102">
        <v>147</v>
      </c>
      <c r="W228" s="102">
        <v>294</v>
      </c>
      <c r="X228" s="102" t="s">
        <v>87</v>
      </c>
      <c r="Y228" s="102" t="s">
        <v>94</v>
      </c>
      <c r="Z228" s="102">
        <v>0.5</v>
      </c>
      <c r="AA228" s="102">
        <v>1.5</v>
      </c>
      <c r="AB228" s="106" t="s">
        <v>95</v>
      </c>
      <c r="AC228" s="101" t="s">
        <v>95</v>
      </c>
      <c r="AD228" s="100" t="s">
        <v>96</v>
      </c>
      <c r="AE228" s="102" t="s">
        <v>95</v>
      </c>
    </row>
    <row r="229" spans="1:31" x14ac:dyDescent="0.25">
      <c r="A229" s="103">
        <v>2.54</v>
      </c>
      <c r="B229" s="103">
        <v>229.73</v>
      </c>
      <c r="C229" s="103" t="s">
        <v>93</v>
      </c>
      <c r="D229" s="102">
        <v>12</v>
      </c>
      <c r="E229" s="102">
        <v>4</v>
      </c>
      <c r="F229" s="102">
        <v>3</v>
      </c>
      <c r="G229" s="102">
        <v>18.2</v>
      </c>
      <c r="H229" s="102">
        <v>7.92</v>
      </c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5">
        <v>5.22</v>
      </c>
      <c r="U229" s="102">
        <v>1.29</v>
      </c>
      <c r="V229" s="102">
        <v>275.68</v>
      </c>
      <c r="W229" s="102">
        <v>551.35</v>
      </c>
      <c r="X229" s="102" t="s">
        <v>87</v>
      </c>
      <c r="Y229" s="102" t="s">
        <v>94</v>
      </c>
      <c r="Z229" s="102">
        <v>0.5</v>
      </c>
      <c r="AA229" s="102">
        <v>1.5</v>
      </c>
      <c r="AB229" s="106" t="s">
        <v>95</v>
      </c>
      <c r="AC229" s="101" t="s">
        <v>95</v>
      </c>
      <c r="AD229" s="100" t="s">
        <v>96</v>
      </c>
      <c r="AE229" s="102" t="s">
        <v>95</v>
      </c>
    </row>
    <row r="230" spans="1:31" x14ac:dyDescent="0.25">
      <c r="A230" s="104">
        <v>2.13</v>
      </c>
      <c r="B230" s="104">
        <v>244.38</v>
      </c>
      <c r="C230" s="104" t="s">
        <v>253</v>
      </c>
      <c r="D230" s="102">
        <v>12</v>
      </c>
      <c r="E230" s="102">
        <v>4</v>
      </c>
      <c r="F230" s="102">
        <v>3</v>
      </c>
      <c r="G230" s="102">
        <v>72.8</v>
      </c>
      <c r="H230" s="102">
        <v>29.79</v>
      </c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5">
        <v>4.91</v>
      </c>
      <c r="U230" s="102">
        <v>1.21</v>
      </c>
      <c r="V230" s="102">
        <v>293.26</v>
      </c>
      <c r="W230" s="102">
        <v>586.51</v>
      </c>
      <c r="X230" s="102" t="s">
        <v>87</v>
      </c>
      <c r="Y230" s="102" t="s">
        <v>94</v>
      </c>
      <c r="Z230" s="102">
        <v>0.5</v>
      </c>
      <c r="AA230" s="102">
        <v>1.5</v>
      </c>
      <c r="AB230" s="106" t="s">
        <v>95</v>
      </c>
      <c r="AC230" s="101" t="s">
        <v>95</v>
      </c>
      <c r="AD230" s="100" t="s">
        <v>96</v>
      </c>
      <c r="AE230" s="102" t="s">
        <v>95</v>
      </c>
    </row>
    <row r="231" spans="1:31" x14ac:dyDescent="0.25">
      <c r="A231" s="104">
        <v>2.13</v>
      </c>
      <c r="B231" s="104">
        <v>244.38</v>
      </c>
      <c r="C231" s="104" t="s">
        <v>254</v>
      </c>
      <c r="D231" s="102">
        <v>10</v>
      </c>
      <c r="E231" s="102">
        <v>4</v>
      </c>
      <c r="F231" s="102">
        <v>2.5</v>
      </c>
      <c r="G231" s="102">
        <v>10</v>
      </c>
      <c r="H231" s="102">
        <v>20.04</v>
      </c>
      <c r="I231" s="102">
        <v>20.04</v>
      </c>
      <c r="J231" s="102">
        <v>20.79</v>
      </c>
      <c r="K231" s="102">
        <v>1319.65</v>
      </c>
      <c r="L231" s="102">
        <v>3519.07</v>
      </c>
      <c r="M231" s="102"/>
      <c r="N231" s="102"/>
      <c r="O231" s="102"/>
      <c r="P231" s="102"/>
      <c r="Q231" s="102"/>
      <c r="R231" s="102"/>
      <c r="S231" s="102"/>
      <c r="T231" s="105"/>
      <c r="U231" s="102"/>
      <c r="V231" s="102"/>
      <c r="W231" s="102"/>
      <c r="X231" s="102" t="s">
        <v>87</v>
      </c>
      <c r="Y231" s="102" t="s">
        <v>88</v>
      </c>
      <c r="Z231" s="102">
        <v>19.5</v>
      </c>
      <c r="AA231" s="102">
        <v>17</v>
      </c>
      <c r="AB231" s="101" t="s">
        <v>87</v>
      </c>
      <c r="AC231" s="101" t="s">
        <v>87</v>
      </c>
      <c r="AD231" s="100"/>
      <c r="AE231" s="102" t="s">
        <v>87</v>
      </c>
    </row>
    <row r="232" spans="1:31" x14ac:dyDescent="0.25">
      <c r="A232" s="103">
        <v>2.27</v>
      </c>
      <c r="B232" s="103">
        <v>48.37</v>
      </c>
      <c r="C232" s="103" t="s">
        <v>93</v>
      </c>
      <c r="D232" s="102">
        <v>12</v>
      </c>
      <c r="E232" s="102">
        <v>4</v>
      </c>
      <c r="F232" s="102">
        <v>3</v>
      </c>
      <c r="G232" s="102">
        <v>18.2</v>
      </c>
      <c r="H232" s="102">
        <v>37.630000000000003</v>
      </c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5">
        <v>24.81</v>
      </c>
      <c r="U232" s="105">
        <v>5.84</v>
      </c>
      <c r="V232" s="102">
        <v>58.04</v>
      </c>
      <c r="W232" s="102">
        <v>116.09</v>
      </c>
      <c r="X232" s="102" t="s">
        <v>87</v>
      </c>
      <c r="Y232" s="102" t="s">
        <v>94</v>
      </c>
      <c r="Z232" s="102">
        <v>0.5</v>
      </c>
      <c r="AA232" s="102">
        <v>1.5</v>
      </c>
      <c r="AB232" s="106" t="s">
        <v>95</v>
      </c>
      <c r="AC232" s="101" t="s">
        <v>95</v>
      </c>
      <c r="AD232" s="100" t="s">
        <v>96</v>
      </c>
      <c r="AE232" s="102" t="s">
        <v>95</v>
      </c>
    </row>
    <row r="233" spans="1:31" x14ac:dyDescent="0.25">
      <c r="A233" s="103">
        <v>2.27</v>
      </c>
      <c r="B233" s="103">
        <v>48.37</v>
      </c>
      <c r="C233" s="103" t="s">
        <v>255</v>
      </c>
      <c r="D233" s="102">
        <v>0.5</v>
      </c>
      <c r="E233" s="102">
        <v>4</v>
      </c>
      <c r="F233" s="102">
        <v>0.13</v>
      </c>
      <c r="G233" s="102">
        <v>0.5</v>
      </c>
      <c r="H233" s="102">
        <v>1.03</v>
      </c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11">
        <v>1.03</v>
      </c>
      <c r="U233" s="102">
        <v>0.26</v>
      </c>
      <c r="V233" s="102">
        <v>1393.06</v>
      </c>
      <c r="W233" s="102">
        <v>2786.11</v>
      </c>
      <c r="X233" s="102" t="s">
        <v>87</v>
      </c>
      <c r="Y233" s="102" t="s">
        <v>94</v>
      </c>
      <c r="Z233" s="102">
        <v>0.5</v>
      </c>
      <c r="AA233" s="102">
        <v>1.5</v>
      </c>
      <c r="AB233" s="101" t="s">
        <v>87</v>
      </c>
      <c r="AC233" s="101" t="s">
        <v>87</v>
      </c>
      <c r="AD233" s="100"/>
      <c r="AE233" s="102" t="s">
        <v>95</v>
      </c>
    </row>
    <row r="234" spans="1:31" x14ac:dyDescent="0.25">
      <c r="A234" s="104">
        <v>4.05</v>
      </c>
      <c r="B234" s="104">
        <v>122.5</v>
      </c>
      <c r="C234" s="104" t="s">
        <v>213</v>
      </c>
      <c r="D234" s="102">
        <v>12</v>
      </c>
      <c r="E234" s="102">
        <v>4</v>
      </c>
      <c r="F234" s="102">
        <v>3</v>
      </c>
      <c r="G234" s="102">
        <v>36.4</v>
      </c>
      <c r="H234" s="102">
        <v>29.71</v>
      </c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5">
        <v>9.8000000000000007</v>
      </c>
      <c r="U234" s="105">
        <v>2.39</v>
      </c>
      <c r="V234" s="102">
        <v>147</v>
      </c>
      <c r="W234" s="102">
        <v>294</v>
      </c>
      <c r="X234" s="102" t="s">
        <v>87</v>
      </c>
      <c r="Y234" s="102" t="s">
        <v>94</v>
      </c>
      <c r="Z234" s="102">
        <v>0.5</v>
      </c>
      <c r="AA234" s="102">
        <v>1.5</v>
      </c>
      <c r="AB234" s="106" t="s">
        <v>95</v>
      </c>
      <c r="AC234" s="101" t="s">
        <v>95</v>
      </c>
      <c r="AD234" s="100" t="s">
        <v>96</v>
      </c>
      <c r="AE234" s="102" t="s">
        <v>95</v>
      </c>
    </row>
    <row r="235" spans="1:31" x14ac:dyDescent="0.25">
      <c r="A235" s="104">
        <v>4.05</v>
      </c>
      <c r="B235" s="104">
        <v>122.5</v>
      </c>
      <c r="C235" s="115" t="s">
        <v>256</v>
      </c>
      <c r="D235" s="102">
        <v>0.17</v>
      </c>
      <c r="E235" s="102">
        <v>4</v>
      </c>
      <c r="F235" s="102">
        <v>0.04</v>
      </c>
      <c r="G235" s="102">
        <v>0.17</v>
      </c>
      <c r="H235" s="102">
        <v>0.14000000000000001</v>
      </c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>
        <v>0.14000000000000001</v>
      </c>
      <c r="U235" s="102">
        <v>0.03</v>
      </c>
      <c r="V235" s="102">
        <v>10376.469999999999</v>
      </c>
      <c r="W235" s="102">
        <v>20752.939999999999</v>
      </c>
      <c r="X235" s="102" t="s">
        <v>87</v>
      </c>
      <c r="Y235" s="102" t="s">
        <v>94</v>
      </c>
      <c r="Z235" s="102">
        <v>0.5</v>
      </c>
      <c r="AA235" s="102">
        <v>1.5</v>
      </c>
      <c r="AB235" s="101" t="s">
        <v>87</v>
      </c>
      <c r="AC235" s="101" t="s">
        <v>87</v>
      </c>
      <c r="AD235" s="100"/>
      <c r="AE235" s="102" t="s">
        <v>87</v>
      </c>
    </row>
    <row r="236" spans="1:31" x14ac:dyDescent="0.25">
      <c r="A236" s="104">
        <v>4.05</v>
      </c>
      <c r="B236" s="104">
        <v>122.5</v>
      </c>
      <c r="C236" s="104" t="s">
        <v>257</v>
      </c>
      <c r="D236" s="102">
        <v>3.23</v>
      </c>
      <c r="E236" s="102">
        <v>4</v>
      </c>
      <c r="F236" s="102">
        <v>0.81</v>
      </c>
      <c r="G236" s="102">
        <v>3.4</v>
      </c>
      <c r="H236" s="102">
        <v>23.73</v>
      </c>
      <c r="I236" s="102"/>
      <c r="J236" s="102"/>
      <c r="K236" s="102"/>
      <c r="L236" s="102"/>
      <c r="M236" s="105">
        <v>23.59</v>
      </c>
      <c r="N236" s="102">
        <v>20.86</v>
      </c>
      <c r="O236" s="102">
        <v>2798.92</v>
      </c>
      <c r="P236" s="102"/>
      <c r="Q236" s="102"/>
      <c r="R236" s="102"/>
      <c r="S236" s="102"/>
      <c r="T236" s="102"/>
      <c r="U236" s="102"/>
      <c r="V236" s="102"/>
      <c r="W236" s="102"/>
      <c r="X236" s="102" t="s">
        <v>87</v>
      </c>
      <c r="Y236" s="102" t="s">
        <v>113</v>
      </c>
      <c r="Z236" s="102">
        <v>23</v>
      </c>
      <c r="AA236" s="102" t="s">
        <v>114</v>
      </c>
      <c r="AB236" s="106" t="s">
        <v>95</v>
      </c>
      <c r="AC236" s="101" t="s">
        <v>95</v>
      </c>
      <c r="AD236" s="100"/>
      <c r="AE236" s="102" t="s">
        <v>95</v>
      </c>
    </row>
    <row r="237" spans="1:31" x14ac:dyDescent="0.25">
      <c r="A237" s="104">
        <v>4.05</v>
      </c>
      <c r="B237" s="104">
        <v>122.5</v>
      </c>
      <c r="C237" s="104" t="s">
        <v>140</v>
      </c>
      <c r="D237" s="102">
        <v>10</v>
      </c>
      <c r="E237" s="102">
        <v>4</v>
      </c>
      <c r="F237" s="102">
        <v>2.5</v>
      </c>
      <c r="G237" s="102">
        <v>10</v>
      </c>
      <c r="H237" s="102">
        <v>19.190000000000001</v>
      </c>
      <c r="I237" s="114">
        <v>19.190000000000001</v>
      </c>
      <c r="J237" s="102">
        <v>20.58</v>
      </c>
      <c r="K237" s="102">
        <v>661.5</v>
      </c>
      <c r="L237" s="102">
        <v>1764</v>
      </c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 t="s">
        <v>87</v>
      </c>
      <c r="Y237" s="102" t="s">
        <v>88</v>
      </c>
      <c r="Z237" s="102">
        <v>19.5</v>
      </c>
      <c r="AA237" s="102">
        <v>17</v>
      </c>
      <c r="AB237" s="101" t="s">
        <v>87</v>
      </c>
      <c r="AC237" s="101" t="s">
        <v>87</v>
      </c>
      <c r="AD237" s="100"/>
      <c r="AE237" s="102" t="s">
        <v>95</v>
      </c>
    </row>
    <row r="238" spans="1:31" x14ac:dyDescent="0.25">
      <c r="A238" s="103">
        <v>412</v>
      </c>
      <c r="B238" s="103">
        <v>244.38</v>
      </c>
      <c r="C238" s="103" t="s">
        <v>258</v>
      </c>
      <c r="D238" s="102">
        <v>12</v>
      </c>
      <c r="E238" s="102">
        <v>4</v>
      </c>
      <c r="F238" s="102">
        <v>3</v>
      </c>
      <c r="G238" s="102">
        <v>36.4</v>
      </c>
      <c r="H238" s="102">
        <v>14.89</v>
      </c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5">
        <v>4.91</v>
      </c>
      <c r="U238" s="102">
        <v>1.21</v>
      </c>
      <c r="V238" s="102">
        <v>293.26</v>
      </c>
      <c r="W238" s="102">
        <v>586.51</v>
      </c>
      <c r="X238" s="102" t="s">
        <v>87</v>
      </c>
      <c r="Y238" s="102" t="s">
        <v>94</v>
      </c>
      <c r="Z238" s="102">
        <v>0.5</v>
      </c>
      <c r="AA238" s="102">
        <v>1.5</v>
      </c>
      <c r="AB238" s="106" t="s">
        <v>95</v>
      </c>
      <c r="AC238" s="101" t="s">
        <v>95</v>
      </c>
      <c r="AD238" s="100" t="s">
        <v>96</v>
      </c>
      <c r="AE238" s="102" t="s">
        <v>95</v>
      </c>
    </row>
    <row r="239" spans="1:31" x14ac:dyDescent="0.25">
      <c r="A239" s="104">
        <v>4.54</v>
      </c>
      <c r="B239" s="104">
        <v>21.6</v>
      </c>
      <c r="C239" s="104" t="s">
        <v>140</v>
      </c>
      <c r="D239" s="102">
        <v>15</v>
      </c>
      <c r="E239" s="102">
        <v>4</v>
      </c>
      <c r="F239" s="102">
        <v>3.75</v>
      </c>
      <c r="G239" s="102">
        <v>15</v>
      </c>
      <c r="H239" s="102">
        <v>6.39</v>
      </c>
      <c r="I239" s="105">
        <v>6.39</v>
      </c>
      <c r="J239" s="102">
        <v>17.89</v>
      </c>
      <c r="K239" s="102">
        <v>77.760000000000005</v>
      </c>
      <c r="L239" s="102">
        <v>207.36</v>
      </c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 t="s">
        <v>87</v>
      </c>
      <c r="Y239" s="102" t="s">
        <v>88</v>
      </c>
      <c r="Z239" s="102">
        <v>19.5</v>
      </c>
      <c r="AA239" s="102">
        <v>17</v>
      </c>
      <c r="AB239" s="106" t="s">
        <v>95</v>
      </c>
      <c r="AC239" s="101" t="s">
        <v>95</v>
      </c>
      <c r="AD239" s="100"/>
      <c r="AE239" s="102" t="s">
        <v>95</v>
      </c>
    </row>
    <row r="240" spans="1:31" x14ac:dyDescent="0.25">
      <c r="A240" s="103">
        <v>4.5599999999999996</v>
      </c>
      <c r="B240" s="103">
        <v>143.56</v>
      </c>
      <c r="C240" s="103" t="s">
        <v>128</v>
      </c>
      <c r="D240" s="102">
        <v>11.5</v>
      </c>
      <c r="E240" s="102">
        <v>4</v>
      </c>
      <c r="F240" s="102">
        <v>2.88</v>
      </c>
      <c r="G240" s="102">
        <v>11.5</v>
      </c>
      <c r="H240" s="102">
        <v>19.23</v>
      </c>
      <c r="I240" s="114">
        <v>19.23</v>
      </c>
      <c r="J240" s="102">
        <v>20.59</v>
      </c>
      <c r="K240" s="102">
        <v>674.11</v>
      </c>
      <c r="L240" s="102">
        <v>1797.62</v>
      </c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 t="s">
        <v>87</v>
      </c>
      <c r="Y240" s="102" t="s">
        <v>88</v>
      </c>
      <c r="Z240" s="102">
        <v>19.5</v>
      </c>
      <c r="AA240" s="102">
        <v>17</v>
      </c>
      <c r="AB240" s="101" t="s">
        <v>87</v>
      </c>
      <c r="AC240" s="101" t="s">
        <v>87</v>
      </c>
      <c r="AD240" s="100"/>
      <c r="AE240" s="102" t="s">
        <v>95</v>
      </c>
    </row>
    <row r="241" spans="1:31" x14ac:dyDescent="0.25">
      <c r="A241" s="104">
        <v>4.43</v>
      </c>
      <c r="B241" s="104">
        <v>122.5</v>
      </c>
      <c r="C241" s="104" t="s">
        <v>258</v>
      </c>
      <c r="D241" s="102">
        <v>12</v>
      </c>
      <c r="E241" s="102">
        <v>4</v>
      </c>
      <c r="F241" s="102">
        <v>3</v>
      </c>
      <c r="G241" s="102">
        <v>36.4</v>
      </c>
      <c r="H241" s="102">
        <v>29.71</v>
      </c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5">
        <v>9.8000000000000007</v>
      </c>
      <c r="U241" s="105">
        <v>2.39</v>
      </c>
      <c r="V241" s="102">
        <v>147</v>
      </c>
      <c r="W241" s="102">
        <v>294</v>
      </c>
      <c r="X241" s="102" t="s">
        <v>87</v>
      </c>
      <c r="Y241" s="102" t="s">
        <v>94</v>
      </c>
      <c r="Z241" s="102">
        <v>0.5</v>
      </c>
      <c r="AA241" s="102">
        <v>1.5</v>
      </c>
      <c r="AB241" s="106" t="s">
        <v>95</v>
      </c>
      <c r="AC241" s="101" t="s">
        <v>95</v>
      </c>
      <c r="AD241" s="100" t="s">
        <v>96</v>
      </c>
      <c r="AE241" s="102" t="s">
        <v>95</v>
      </c>
    </row>
    <row r="242" spans="1:31" ht="30" x14ac:dyDescent="0.25">
      <c r="A242" s="103">
        <v>4.5199999999999996</v>
      </c>
      <c r="B242" s="103">
        <v>374.14</v>
      </c>
      <c r="C242" s="116" t="s">
        <v>259</v>
      </c>
      <c r="D242" s="102">
        <v>1</v>
      </c>
      <c r="E242" s="102">
        <v>4</v>
      </c>
      <c r="F242" s="102">
        <v>0.25</v>
      </c>
      <c r="G242" s="102">
        <v>1</v>
      </c>
      <c r="H242" s="102">
        <v>0.27</v>
      </c>
      <c r="I242" s="102"/>
      <c r="J242" s="102"/>
      <c r="K242" s="102"/>
      <c r="L242" s="102"/>
      <c r="M242" s="102"/>
      <c r="N242" s="102"/>
      <c r="O242" s="102"/>
      <c r="P242" s="102">
        <v>0.27</v>
      </c>
      <c r="Q242" s="102">
        <v>7.0000000000000007E-2</v>
      </c>
      <c r="R242" s="102">
        <v>10775.23</v>
      </c>
      <c r="S242" s="102">
        <v>21550.46</v>
      </c>
      <c r="T242" s="105"/>
      <c r="U242" s="102"/>
      <c r="V242" s="102"/>
      <c r="W242" s="102"/>
      <c r="X242" s="102" t="s">
        <v>87</v>
      </c>
      <c r="Y242" s="102" t="s">
        <v>100</v>
      </c>
      <c r="Z242" s="102">
        <v>0.8</v>
      </c>
      <c r="AA242" s="102">
        <v>1.6</v>
      </c>
      <c r="AB242" s="101" t="s">
        <v>87</v>
      </c>
      <c r="AC242" s="101" t="s">
        <v>87</v>
      </c>
      <c r="AD242" s="100"/>
      <c r="AE242" s="102" t="s">
        <v>87</v>
      </c>
    </row>
    <row r="243" spans="1:31" x14ac:dyDescent="0.25">
      <c r="A243" s="103">
        <v>4.5199999999999996</v>
      </c>
      <c r="B243" s="103">
        <v>374.14</v>
      </c>
      <c r="C243" s="103" t="s">
        <v>260</v>
      </c>
      <c r="D243" s="102">
        <v>1</v>
      </c>
      <c r="E243" s="102">
        <v>4</v>
      </c>
      <c r="F243" s="102">
        <v>0.25</v>
      </c>
      <c r="G243" s="102">
        <v>1</v>
      </c>
      <c r="H243" s="102">
        <v>0.27</v>
      </c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13">
        <v>0.13</v>
      </c>
      <c r="U243" s="102">
        <v>7.0000000000000007E-2</v>
      </c>
      <c r="V243" s="102">
        <v>5387.62</v>
      </c>
      <c r="W243" s="102">
        <v>10775.23</v>
      </c>
      <c r="X243" s="102" t="s">
        <v>87</v>
      </c>
      <c r="Y243" s="102" t="s">
        <v>94</v>
      </c>
      <c r="Z243" s="102">
        <v>0.5</v>
      </c>
      <c r="AA243" s="102">
        <v>1.5</v>
      </c>
      <c r="AB243" s="101" t="s">
        <v>87</v>
      </c>
      <c r="AC243" s="101" t="s">
        <v>87</v>
      </c>
      <c r="AD243" s="100"/>
      <c r="AE243" s="102" t="s">
        <v>87</v>
      </c>
    </row>
    <row r="244" spans="1:31" x14ac:dyDescent="0.25">
      <c r="A244" s="103">
        <v>4.5199999999999996</v>
      </c>
      <c r="B244" s="103">
        <v>374.14</v>
      </c>
      <c r="C244" s="103" t="s">
        <v>261</v>
      </c>
      <c r="D244" s="102">
        <v>9</v>
      </c>
      <c r="E244" s="102">
        <v>4</v>
      </c>
      <c r="F244" s="102">
        <v>2.25</v>
      </c>
      <c r="G244" s="102">
        <v>9</v>
      </c>
      <c r="H244" s="102">
        <v>20.399999999999999</v>
      </c>
      <c r="I244" s="102">
        <v>20.45</v>
      </c>
      <c r="J244" s="102">
        <v>20.87</v>
      </c>
      <c r="K244" s="102">
        <v>2244.84</v>
      </c>
      <c r="L244" s="102">
        <v>5986.24</v>
      </c>
      <c r="M244" s="102"/>
      <c r="N244" s="102"/>
      <c r="O244" s="102"/>
      <c r="P244" s="113"/>
      <c r="Q244" s="102"/>
      <c r="R244" s="102"/>
      <c r="S244" s="102"/>
      <c r="T244" s="102"/>
      <c r="U244" s="102"/>
      <c r="V244" s="102"/>
      <c r="W244" s="102"/>
      <c r="X244" s="102" t="s">
        <v>87</v>
      </c>
      <c r="Y244" s="102" t="s">
        <v>88</v>
      </c>
      <c r="Z244" s="102">
        <v>19.5</v>
      </c>
      <c r="AA244" s="102">
        <v>17</v>
      </c>
      <c r="AB244" s="101" t="s">
        <v>87</v>
      </c>
      <c r="AC244" s="101" t="s">
        <v>87</v>
      </c>
      <c r="AD244" s="100"/>
      <c r="AE244" s="102" t="s">
        <v>87</v>
      </c>
    </row>
    <row r="245" spans="1:31" x14ac:dyDescent="0.25">
      <c r="A245" s="104">
        <v>6.58</v>
      </c>
      <c r="B245" s="104">
        <v>303.89999999999998</v>
      </c>
      <c r="C245" s="104" t="s">
        <v>262</v>
      </c>
      <c r="D245" s="102">
        <v>15</v>
      </c>
      <c r="E245" s="102">
        <v>4</v>
      </c>
      <c r="F245" s="102">
        <v>3.75</v>
      </c>
      <c r="G245" s="102">
        <v>30</v>
      </c>
      <c r="H245" s="102">
        <v>18.84</v>
      </c>
      <c r="I245" s="102">
        <v>19.87</v>
      </c>
      <c r="J245" s="102">
        <v>20.74</v>
      </c>
      <c r="K245" s="102">
        <v>1094.04</v>
      </c>
      <c r="L245" s="102">
        <v>2917.44</v>
      </c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 t="s">
        <v>87</v>
      </c>
      <c r="Y245" s="102" t="s">
        <v>88</v>
      </c>
      <c r="Z245" s="102">
        <v>19.5</v>
      </c>
      <c r="AA245" s="102">
        <v>17</v>
      </c>
      <c r="AB245" s="101" t="s">
        <v>87</v>
      </c>
      <c r="AC245" s="101" t="s">
        <v>87</v>
      </c>
      <c r="AD245" s="100"/>
      <c r="AE245" s="102" t="s">
        <v>87</v>
      </c>
    </row>
    <row r="246" spans="1:31" x14ac:dyDescent="0.25">
      <c r="A246" s="103">
        <v>6.5549999999999997</v>
      </c>
      <c r="B246" s="103">
        <v>210.12</v>
      </c>
      <c r="C246" s="103" t="s">
        <v>120</v>
      </c>
      <c r="D246" s="102">
        <v>12</v>
      </c>
      <c r="E246" s="102">
        <v>4</v>
      </c>
      <c r="F246" s="102">
        <v>3</v>
      </c>
      <c r="G246" s="102">
        <v>36.4</v>
      </c>
      <c r="H246" s="102">
        <v>17.32</v>
      </c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5">
        <v>5.71</v>
      </c>
      <c r="U246" s="102">
        <v>1.41</v>
      </c>
      <c r="V246" s="102">
        <v>252.14</v>
      </c>
      <c r="W246" s="102">
        <v>504.29</v>
      </c>
      <c r="X246" s="102" t="s">
        <v>87</v>
      </c>
      <c r="Y246" s="102" t="s">
        <v>94</v>
      </c>
      <c r="Z246" s="102">
        <v>0.5</v>
      </c>
      <c r="AA246" s="102">
        <v>1.5</v>
      </c>
      <c r="AB246" s="106" t="s">
        <v>95</v>
      </c>
      <c r="AC246" s="101" t="s">
        <v>95</v>
      </c>
      <c r="AD246" s="100" t="s">
        <v>96</v>
      </c>
      <c r="AE246" s="102" t="s">
        <v>95</v>
      </c>
    </row>
    <row r="247" spans="1:31" x14ac:dyDescent="0.25">
      <c r="A247" s="104">
        <v>6.48</v>
      </c>
      <c r="B247" s="104">
        <v>87.89</v>
      </c>
      <c r="C247" s="104" t="s">
        <v>258</v>
      </c>
      <c r="D247" s="102">
        <v>12</v>
      </c>
      <c r="E247" s="102">
        <v>4</v>
      </c>
      <c r="F247" s="102">
        <v>3</v>
      </c>
      <c r="G247" s="102">
        <v>36.4</v>
      </c>
      <c r="H247" s="102">
        <v>41.42</v>
      </c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5">
        <v>13.65</v>
      </c>
      <c r="U247" s="105">
        <v>3.3</v>
      </c>
      <c r="V247" s="102">
        <v>105.47</v>
      </c>
      <c r="W247" s="102">
        <v>210.94</v>
      </c>
      <c r="X247" s="102" t="s">
        <v>87</v>
      </c>
      <c r="Y247" s="102" t="s">
        <v>94</v>
      </c>
      <c r="Z247" s="102">
        <v>0.5</v>
      </c>
      <c r="AA247" s="102">
        <v>1.5</v>
      </c>
      <c r="AB247" s="106" t="s">
        <v>95</v>
      </c>
      <c r="AC247" s="101" t="s">
        <v>95</v>
      </c>
      <c r="AD247" s="100" t="s">
        <v>96</v>
      </c>
      <c r="AE247" s="102" t="s">
        <v>95</v>
      </c>
    </row>
    <row r="248" spans="1:31" x14ac:dyDescent="0.25">
      <c r="A248" s="103">
        <v>6.01</v>
      </c>
      <c r="B248" s="103">
        <v>171.1</v>
      </c>
      <c r="C248" s="103" t="s">
        <v>262</v>
      </c>
      <c r="D248" s="102">
        <v>15</v>
      </c>
      <c r="E248" s="102">
        <v>4</v>
      </c>
      <c r="F248" s="102">
        <v>3.75</v>
      </c>
      <c r="G248" s="102">
        <v>30</v>
      </c>
      <c r="H248" s="102">
        <v>17.239999999999998</v>
      </c>
      <c r="I248" s="114">
        <v>19.07</v>
      </c>
      <c r="J248" s="102">
        <v>20.55</v>
      </c>
      <c r="K248" s="102">
        <v>615.96</v>
      </c>
      <c r="L248" s="102">
        <v>1642.56</v>
      </c>
      <c r="M248" s="102"/>
      <c r="N248" s="102"/>
      <c r="O248" s="102"/>
      <c r="P248" s="102"/>
      <c r="Q248" s="102"/>
      <c r="R248" s="102"/>
      <c r="S248" s="102"/>
      <c r="T248" s="105"/>
      <c r="U248" s="105"/>
      <c r="V248" s="102"/>
      <c r="W248" s="102"/>
      <c r="X248" s="102" t="s">
        <v>87</v>
      </c>
      <c r="Y248" s="102" t="s">
        <v>88</v>
      </c>
      <c r="Z248" s="102">
        <v>19.5</v>
      </c>
      <c r="AA248" s="102">
        <v>17</v>
      </c>
      <c r="AB248" s="101" t="s">
        <v>87</v>
      </c>
      <c r="AC248" s="101" t="s">
        <v>87</v>
      </c>
      <c r="AD248" s="100"/>
      <c r="AE248" s="102" t="s">
        <v>95</v>
      </c>
    </row>
    <row r="249" spans="1:31" x14ac:dyDescent="0.25">
      <c r="A249" s="104">
        <v>6.02</v>
      </c>
      <c r="B249" s="104">
        <v>84.2</v>
      </c>
      <c r="C249" s="104" t="s">
        <v>93</v>
      </c>
      <c r="D249" s="102">
        <v>12</v>
      </c>
      <c r="E249" s="102">
        <v>4</v>
      </c>
      <c r="F249" s="102">
        <v>3</v>
      </c>
      <c r="G249" s="102">
        <v>36.4</v>
      </c>
      <c r="H249" s="102">
        <v>43.23</v>
      </c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5">
        <v>14.25</v>
      </c>
      <c r="U249" s="105">
        <v>3.44</v>
      </c>
      <c r="V249" s="102">
        <v>101.04</v>
      </c>
      <c r="W249" s="102">
        <v>202.08</v>
      </c>
      <c r="X249" s="102" t="s">
        <v>87</v>
      </c>
      <c r="Y249" s="102" t="s">
        <v>94</v>
      </c>
      <c r="Z249" s="102">
        <v>0.5</v>
      </c>
      <c r="AA249" s="102">
        <v>1.5</v>
      </c>
      <c r="AB249" s="106" t="s">
        <v>95</v>
      </c>
      <c r="AC249" s="101" t="s">
        <v>95</v>
      </c>
      <c r="AD249" s="100" t="s">
        <v>96</v>
      </c>
      <c r="AE249" s="102" t="s">
        <v>95</v>
      </c>
    </row>
    <row r="250" spans="1:31" x14ac:dyDescent="0.25">
      <c r="A250" s="103" t="s">
        <v>263</v>
      </c>
      <c r="B250" s="103">
        <v>36.1</v>
      </c>
      <c r="C250" s="103" t="s">
        <v>264</v>
      </c>
      <c r="D250" s="102">
        <v>3.23</v>
      </c>
      <c r="E250" s="102">
        <v>4</v>
      </c>
      <c r="F250" s="102">
        <v>0.81</v>
      </c>
      <c r="G250" s="102">
        <v>6.46</v>
      </c>
      <c r="H250" s="102">
        <v>38.840000000000003</v>
      </c>
      <c r="I250" s="102"/>
      <c r="J250" s="102"/>
      <c r="K250" s="102"/>
      <c r="L250" s="102"/>
      <c r="M250" s="105">
        <v>29.9</v>
      </c>
      <c r="N250" s="102">
        <v>20.54</v>
      </c>
      <c r="O250" s="102">
        <v>824.82</v>
      </c>
      <c r="P250" s="102"/>
      <c r="Q250" s="102"/>
      <c r="R250" s="102"/>
      <c r="S250" s="102"/>
      <c r="T250" s="102"/>
      <c r="U250" s="102"/>
      <c r="V250" s="102"/>
      <c r="W250" s="102"/>
      <c r="X250" s="102" t="s">
        <v>87</v>
      </c>
      <c r="Y250" s="102" t="s">
        <v>113</v>
      </c>
      <c r="Z250" s="102">
        <v>23</v>
      </c>
      <c r="AA250" s="102" t="s">
        <v>114</v>
      </c>
      <c r="AB250" s="106" t="s">
        <v>95</v>
      </c>
      <c r="AC250" s="101" t="s">
        <v>95</v>
      </c>
      <c r="AD250" s="100"/>
      <c r="AE250" s="102" t="s">
        <v>95</v>
      </c>
    </row>
    <row r="251" spans="1:31" x14ac:dyDescent="0.25">
      <c r="A251" s="103" t="s">
        <v>263</v>
      </c>
      <c r="B251" s="103">
        <v>36.1</v>
      </c>
      <c r="C251" s="116" t="s">
        <v>265</v>
      </c>
      <c r="D251" s="102">
        <v>0.17</v>
      </c>
      <c r="E251" s="102">
        <v>4</v>
      </c>
      <c r="F251" s="102">
        <v>0.04</v>
      </c>
      <c r="G251" s="102">
        <v>0.34</v>
      </c>
      <c r="H251" s="102">
        <v>0.94</v>
      </c>
      <c r="I251" s="102"/>
      <c r="J251" s="102"/>
      <c r="K251" s="102"/>
      <c r="L251" s="102"/>
      <c r="M251" s="105"/>
      <c r="N251" s="102"/>
      <c r="O251" s="102"/>
      <c r="P251" s="102"/>
      <c r="Q251" s="102"/>
      <c r="R251" s="102"/>
      <c r="S251" s="102"/>
      <c r="T251" s="102">
        <v>0.47</v>
      </c>
      <c r="U251" s="102">
        <v>0.12</v>
      </c>
      <c r="V251" s="102">
        <v>3057.88</v>
      </c>
      <c r="W251" s="102">
        <v>6115.76</v>
      </c>
      <c r="X251" s="102" t="s">
        <v>87</v>
      </c>
      <c r="Y251" s="102" t="s">
        <v>94</v>
      </c>
      <c r="Z251" s="102">
        <v>0.5</v>
      </c>
      <c r="AA251" s="102">
        <v>1.5</v>
      </c>
      <c r="AB251" s="101" t="s">
        <v>87</v>
      </c>
      <c r="AC251" s="101" t="s">
        <v>87</v>
      </c>
      <c r="AD251" s="100"/>
      <c r="AE251" s="102" t="s">
        <v>87</v>
      </c>
    </row>
    <row r="252" spans="1:31" x14ac:dyDescent="0.25">
      <c r="A252" s="103" t="s">
        <v>263</v>
      </c>
      <c r="B252" s="103">
        <v>36.1</v>
      </c>
      <c r="C252" s="103" t="s">
        <v>128</v>
      </c>
      <c r="D252" s="102">
        <v>15</v>
      </c>
      <c r="E252" s="102">
        <v>4</v>
      </c>
      <c r="F252" s="102">
        <v>3.75</v>
      </c>
      <c r="G252" s="102">
        <v>15</v>
      </c>
      <c r="H252" s="102">
        <v>12.22</v>
      </c>
      <c r="I252" s="105">
        <v>12.22</v>
      </c>
      <c r="J252" s="102">
        <v>19.02</v>
      </c>
      <c r="K252" s="102">
        <v>129.96</v>
      </c>
      <c r="L252" s="102">
        <v>346.56</v>
      </c>
      <c r="M252" s="105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 t="s">
        <v>87</v>
      </c>
      <c r="Y252" s="102" t="s">
        <v>88</v>
      </c>
      <c r="Z252" s="102">
        <v>19.5</v>
      </c>
      <c r="AA252" s="102">
        <v>17</v>
      </c>
      <c r="AB252" s="106" t="s">
        <v>95</v>
      </c>
      <c r="AC252" s="101" t="s">
        <v>95</v>
      </c>
      <c r="AD252" s="100"/>
      <c r="AE252" s="102" t="s">
        <v>95</v>
      </c>
    </row>
    <row r="253" spans="1:31" x14ac:dyDescent="0.25">
      <c r="A253" s="104">
        <v>6.04</v>
      </c>
      <c r="B253" s="104">
        <v>117.8</v>
      </c>
      <c r="C253" s="115" t="s">
        <v>256</v>
      </c>
      <c r="D253" s="102">
        <v>0.17</v>
      </c>
      <c r="E253" s="102">
        <v>4</v>
      </c>
      <c r="F253" s="102">
        <v>0.04</v>
      </c>
      <c r="G253" s="102">
        <v>0.17</v>
      </c>
      <c r="H253" s="102">
        <v>0.14000000000000001</v>
      </c>
      <c r="I253" s="105"/>
      <c r="J253" s="102"/>
      <c r="K253" s="102"/>
      <c r="L253" s="102"/>
      <c r="M253" s="105"/>
      <c r="N253" s="102"/>
      <c r="O253" s="102"/>
      <c r="P253" s="102"/>
      <c r="Q253" s="102"/>
      <c r="R253" s="102"/>
      <c r="S253" s="102"/>
      <c r="T253" s="102">
        <v>0.14000000000000001</v>
      </c>
      <c r="U253" s="102">
        <v>0.04</v>
      </c>
      <c r="V253" s="102">
        <v>9978.35</v>
      </c>
      <c r="W253" s="102">
        <v>19956.71</v>
      </c>
      <c r="X253" s="102" t="s">
        <v>87</v>
      </c>
      <c r="Y253" s="102" t="s">
        <v>94</v>
      </c>
      <c r="Z253" s="102">
        <v>0.5</v>
      </c>
      <c r="AA253" s="102">
        <v>1.5</v>
      </c>
      <c r="AB253" s="101" t="s">
        <v>87</v>
      </c>
      <c r="AC253" s="101" t="s">
        <v>87</v>
      </c>
      <c r="AD253" s="100"/>
      <c r="AE253" s="102" t="s">
        <v>87</v>
      </c>
    </row>
    <row r="254" spans="1:31" x14ac:dyDescent="0.25">
      <c r="A254" s="104">
        <v>6.04</v>
      </c>
      <c r="B254" s="104">
        <v>117.8</v>
      </c>
      <c r="C254" s="104" t="s">
        <v>257</v>
      </c>
      <c r="D254" s="102">
        <v>3.23</v>
      </c>
      <c r="E254" s="102">
        <v>4</v>
      </c>
      <c r="F254" s="102">
        <v>0.81</v>
      </c>
      <c r="G254" s="102">
        <v>3.23</v>
      </c>
      <c r="H254" s="102">
        <v>23.69</v>
      </c>
      <c r="I254" s="102"/>
      <c r="J254" s="102"/>
      <c r="K254" s="102"/>
      <c r="L254" s="102"/>
      <c r="M254" s="105">
        <v>23.69</v>
      </c>
      <c r="N254" s="102">
        <v>20.86</v>
      </c>
      <c r="O254" s="102">
        <v>2691.53</v>
      </c>
      <c r="P254" s="102"/>
      <c r="Q254" s="102"/>
      <c r="R254" s="102"/>
      <c r="S254" s="102"/>
      <c r="T254" s="102"/>
      <c r="U254" s="102"/>
      <c r="V254" s="102"/>
      <c r="W254" s="102"/>
      <c r="X254" s="102" t="s">
        <v>87</v>
      </c>
      <c r="Y254" s="102" t="s">
        <v>113</v>
      </c>
      <c r="Z254" s="102">
        <v>23</v>
      </c>
      <c r="AA254" s="102" t="s">
        <v>114</v>
      </c>
      <c r="AB254" s="106" t="s">
        <v>95</v>
      </c>
      <c r="AC254" s="101" t="s">
        <v>87</v>
      </c>
      <c r="AD254" s="100"/>
      <c r="AE254" s="102" t="s">
        <v>95</v>
      </c>
    </row>
    <row r="255" spans="1:31" x14ac:dyDescent="0.25">
      <c r="A255" s="103">
        <v>6.05</v>
      </c>
      <c r="B255" s="103">
        <v>88.4</v>
      </c>
      <c r="C255" s="103" t="s">
        <v>128</v>
      </c>
      <c r="D255" s="102">
        <v>15</v>
      </c>
      <c r="E255" s="102">
        <v>4</v>
      </c>
      <c r="F255" s="102">
        <v>3.75</v>
      </c>
      <c r="G255" s="102">
        <v>15</v>
      </c>
      <c r="H255" s="102">
        <v>17.350000000000001</v>
      </c>
      <c r="I255" s="114">
        <v>17.350000000000001</v>
      </c>
      <c r="J255" s="102">
        <v>20.149999999999999</v>
      </c>
      <c r="K255" s="102">
        <v>318.24</v>
      </c>
      <c r="L255" s="102">
        <v>848.64</v>
      </c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 t="s">
        <v>87</v>
      </c>
      <c r="Y255" s="102" t="s">
        <v>88</v>
      </c>
      <c r="Z255" s="102">
        <v>19.5</v>
      </c>
      <c r="AA255" s="102">
        <v>17</v>
      </c>
      <c r="AB255" s="101" t="s">
        <v>87</v>
      </c>
      <c r="AC255" s="101" t="s">
        <v>87</v>
      </c>
      <c r="AD255" s="100"/>
      <c r="AE255" s="102" t="s">
        <v>95</v>
      </c>
    </row>
    <row r="256" spans="1:31" x14ac:dyDescent="0.25">
      <c r="A256" s="103">
        <v>6.05</v>
      </c>
      <c r="B256" s="103">
        <v>88.4</v>
      </c>
      <c r="C256" s="103" t="s">
        <v>266</v>
      </c>
      <c r="D256" s="102">
        <v>12</v>
      </c>
      <c r="E256" s="102">
        <v>4</v>
      </c>
      <c r="F256" s="102">
        <v>3</v>
      </c>
      <c r="G256" s="102">
        <v>72.8</v>
      </c>
      <c r="H256" s="102">
        <v>82.35</v>
      </c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5">
        <v>13.57</v>
      </c>
      <c r="U256" s="105">
        <v>3.28</v>
      </c>
      <c r="V256" s="102">
        <v>106.08</v>
      </c>
      <c r="W256" s="102">
        <v>212.16</v>
      </c>
      <c r="X256" s="102" t="s">
        <v>87</v>
      </c>
      <c r="Y256" s="102" t="s">
        <v>94</v>
      </c>
      <c r="Z256" s="102">
        <v>0.5</v>
      </c>
      <c r="AA256" s="102">
        <v>1.5</v>
      </c>
      <c r="AB256" s="106" t="s">
        <v>95</v>
      </c>
      <c r="AC256" s="101" t="s">
        <v>95</v>
      </c>
      <c r="AD256" s="100" t="s">
        <v>96</v>
      </c>
      <c r="AE256" s="102" t="s">
        <v>95</v>
      </c>
    </row>
    <row r="257" spans="1:31" x14ac:dyDescent="0.25">
      <c r="A257" s="103">
        <v>6.05</v>
      </c>
      <c r="B257" s="103">
        <v>88.4</v>
      </c>
      <c r="C257" s="103" t="s">
        <v>101</v>
      </c>
      <c r="D257" s="102">
        <v>17</v>
      </c>
      <c r="E257" s="102">
        <v>4</v>
      </c>
      <c r="F257" s="102">
        <v>4.25</v>
      </c>
      <c r="G257" s="102">
        <v>17</v>
      </c>
      <c r="H257" s="102">
        <v>16.88</v>
      </c>
      <c r="I257" s="105">
        <v>16.88</v>
      </c>
      <c r="J257" s="102">
        <v>20.04</v>
      </c>
      <c r="K257" s="102">
        <v>280.8</v>
      </c>
      <c r="L257" s="102">
        <v>748.8</v>
      </c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 t="s">
        <v>87</v>
      </c>
      <c r="Y257" s="102" t="s">
        <v>88</v>
      </c>
      <c r="Z257" s="102">
        <v>19.5</v>
      </c>
      <c r="AA257" s="102">
        <v>17</v>
      </c>
      <c r="AB257" s="106" t="s">
        <v>95</v>
      </c>
      <c r="AC257" s="101" t="s">
        <v>87</v>
      </c>
      <c r="AD257" s="100"/>
      <c r="AE257" s="102" t="s">
        <v>95</v>
      </c>
    </row>
    <row r="258" spans="1:31" x14ac:dyDescent="0.25">
      <c r="A258" s="104">
        <v>6.06</v>
      </c>
      <c r="B258" s="104">
        <v>206.04</v>
      </c>
      <c r="C258" s="104" t="s">
        <v>267</v>
      </c>
      <c r="D258" s="102">
        <v>12</v>
      </c>
      <c r="E258" s="102">
        <v>4</v>
      </c>
      <c r="F258" s="102">
        <v>3</v>
      </c>
      <c r="G258" s="102">
        <v>18.2</v>
      </c>
      <c r="H258" s="102">
        <v>8.83</v>
      </c>
      <c r="I258" s="105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>
        <v>5.82</v>
      </c>
      <c r="U258" s="102">
        <v>1.43</v>
      </c>
      <c r="V258" s="102">
        <v>247.25</v>
      </c>
      <c r="W258" s="102">
        <v>494.5</v>
      </c>
      <c r="X258" s="102" t="s">
        <v>87</v>
      </c>
      <c r="Y258" s="102" t="s">
        <v>94</v>
      </c>
      <c r="Z258" s="102">
        <v>0.5</v>
      </c>
      <c r="AA258" s="102">
        <v>1.5</v>
      </c>
      <c r="AB258" s="106" t="s">
        <v>95</v>
      </c>
      <c r="AC258" s="101" t="s">
        <v>95</v>
      </c>
      <c r="AD258" s="100" t="s">
        <v>96</v>
      </c>
      <c r="AE258" s="102" t="s">
        <v>95</v>
      </c>
    </row>
    <row r="259" spans="1:31" x14ac:dyDescent="0.25">
      <c r="A259" s="103" t="s">
        <v>268</v>
      </c>
      <c r="B259" s="103">
        <v>229</v>
      </c>
      <c r="C259" s="103" t="s">
        <v>267</v>
      </c>
      <c r="D259" s="102">
        <v>12</v>
      </c>
      <c r="E259" s="102">
        <v>4</v>
      </c>
      <c r="F259" s="102">
        <v>3</v>
      </c>
      <c r="G259" s="102">
        <v>18.2</v>
      </c>
      <c r="H259" s="102">
        <v>7.95</v>
      </c>
      <c r="I259" s="105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>
        <v>5.24</v>
      </c>
      <c r="U259" s="102">
        <v>1.29</v>
      </c>
      <c r="V259" s="102">
        <v>274.8</v>
      </c>
      <c r="W259" s="102">
        <v>549.6</v>
      </c>
      <c r="X259" s="102" t="s">
        <v>87</v>
      </c>
      <c r="Y259" s="102" t="s">
        <v>94</v>
      </c>
      <c r="Z259" s="102">
        <v>0.5</v>
      </c>
      <c r="AA259" s="102">
        <v>1.5</v>
      </c>
      <c r="AB259" s="106" t="s">
        <v>95</v>
      </c>
      <c r="AC259" s="101" t="s">
        <v>95</v>
      </c>
      <c r="AD259" s="100" t="s">
        <v>96</v>
      </c>
      <c r="AE259" s="102" t="s">
        <v>95</v>
      </c>
    </row>
    <row r="260" spans="1:31" x14ac:dyDescent="0.25">
      <c r="A260" s="104">
        <v>1.73</v>
      </c>
      <c r="B260" s="104">
        <v>94.51</v>
      </c>
      <c r="C260" s="104" t="s">
        <v>267</v>
      </c>
      <c r="D260" s="102">
        <v>12</v>
      </c>
      <c r="E260" s="102">
        <v>4</v>
      </c>
      <c r="F260" s="102">
        <v>3</v>
      </c>
      <c r="G260" s="102">
        <v>36.4</v>
      </c>
      <c r="H260" s="102">
        <v>38.51</v>
      </c>
      <c r="I260" s="105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>
        <v>12.7</v>
      </c>
      <c r="U260" s="102">
        <v>3.08</v>
      </c>
      <c r="V260" s="102">
        <v>113.41</v>
      </c>
      <c r="W260" s="102">
        <v>226.82</v>
      </c>
      <c r="X260" s="102" t="s">
        <v>87</v>
      </c>
      <c r="Y260" s="102" t="s">
        <v>94</v>
      </c>
      <c r="Z260" s="102">
        <v>0.5</v>
      </c>
      <c r="AA260" s="102">
        <v>1.5</v>
      </c>
      <c r="AB260" s="106" t="s">
        <v>95</v>
      </c>
      <c r="AC260" s="101" t="s">
        <v>95</v>
      </c>
      <c r="AD260" s="100" t="s">
        <v>96</v>
      </c>
      <c r="AE260" s="102" t="s">
        <v>95</v>
      </c>
    </row>
    <row r="261" spans="1:31" x14ac:dyDescent="0.25">
      <c r="A261" s="103">
        <v>1.75</v>
      </c>
      <c r="B261" s="103">
        <v>94.51</v>
      </c>
      <c r="C261" s="103" t="s">
        <v>267</v>
      </c>
      <c r="D261" s="102">
        <v>12</v>
      </c>
      <c r="E261" s="102">
        <v>4</v>
      </c>
      <c r="F261" s="102">
        <v>3</v>
      </c>
      <c r="G261" s="102">
        <v>36.4</v>
      </c>
      <c r="H261" s="102">
        <v>38.51</v>
      </c>
      <c r="I261" s="105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>
        <v>12.7</v>
      </c>
      <c r="U261" s="102">
        <v>3.08</v>
      </c>
      <c r="V261" s="102">
        <v>113.41</v>
      </c>
      <c r="W261" s="102">
        <v>226.82</v>
      </c>
      <c r="X261" s="102" t="s">
        <v>87</v>
      </c>
      <c r="Y261" s="102" t="s">
        <v>94</v>
      </c>
      <c r="Z261" s="102">
        <v>0.5</v>
      </c>
      <c r="AA261" s="102">
        <v>1.5</v>
      </c>
      <c r="AB261" s="106" t="s">
        <v>95</v>
      </c>
      <c r="AC261" s="101" t="s">
        <v>95</v>
      </c>
      <c r="AD261" s="100" t="s">
        <v>96</v>
      </c>
      <c r="AE261" s="102" t="s">
        <v>95</v>
      </c>
    </row>
    <row r="262" spans="1:31" x14ac:dyDescent="0.25">
      <c r="A262" s="104">
        <v>1.74</v>
      </c>
      <c r="B262" s="104">
        <v>60.47</v>
      </c>
      <c r="C262" s="104" t="s">
        <v>267</v>
      </c>
      <c r="D262" s="102">
        <v>12</v>
      </c>
      <c r="E262" s="102">
        <v>4</v>
      </c>
      <c r="F262" s="102">
        <v>3</v>
      </c>
      <c r="G262" s="102">
        <v>36.4</v>
      </c>
      <c r="H262" s="102">
        <v>60.2</v>
      </c>
      <c r="I262" s="105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>
        <v>19.84</v>
      </c>
      <c r="U262" s="102">
        <v>4.7300000000000004</v>
      </c>
      <c r="V262" s="102">
        <v>72.56</v>
      </c>
      <c r="W262" s="102">
        <v>145.13</v>
      </c>
      <c r="X262" s="102" t="s">
        <v>87</v>
      </c>
      <c r="Y262" s="102" t="s">
        <v>94</v>
      </c>
      <c r="Z262" s="102">
        <v>0.5</v>
      </c>
      <c r="AA262" s="102">
        <v>1.5</v>
      </c>
      <c r="AB262" s="106" t="s">
        <v>95</v>
      </c>
      <c r="AC262" s="101" t="s">
        <v>95</v>
      </c>
      <c r="AD262" s="100" t="s">
        <v>96</v>
      </c>
      <c r="AE262" s="102" t="s">
        <v>95</v>
      </c>
    </row>
    <row r="263" spans="1:31" x14ac:dyDescent="0.25">
      <c r="A263" s="103">
        <v>1.76</v>
      </c>
      <c r="B263" s="103">
        <v>54.68</v>
      </c>
      <c r="C263" s="103" t="s">
        <v>128</v>
      </c>
      <c r="D263" s="102">
        <v>15</v>
      </c>
      <c r="E263" s="102">
        <v>4</v>
      </c>
      <c r="F263" s="102">
        <v>3.75</v>
      </c>
      <c r="G263" s="102">
        <v>15</v>
      </c>
      <c r="H263" s="102">
        <v>15.17</v>
      </c>
      <c r="I263" s="105">
        <v>15.17</v>
      </c>
      <c r="J263" s="102">
        <v>19.649999999999999</v>
      </c>
      <c r="K263" s="102">
        <v>196.85</v>
      </c>
      <c r="L263" s="102">
        <v>524.92999999999995</v>
      </c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 t="s">
        <v>87</v>
      </c>
      <c r="Y263" s="102" t="s">
        <v>88</v>
      </c>
      <c r="Z263" s="102">
        <v>19.5</v>
      </c>
      <c r="AA263" s="102">
        <v>17</v>
      </c>
      <c r="AB263" s="106" t="s">
        <v>95</v>
      </c>
      <c r="AC263" s="101" t="s">
        <v>87</v>
      </c>
      <c r="AD263" s="100"/>
      <c r="AE263" s="102" t="s">
        <v>95</v>
      </c>
    </row>
    <row r="264" spans="1:31" x14ac:dyDescent="0.25">
      <c r="A264" s="104">
        <v>1.66</v>
      </c>
      <c r="B264" s="104">
        <v>57.03</v>
      </c>
      <c r="C264" s="104" t="s">
        <v>267</v>
      </c>
      <c r="D264" s="102">
        <v>12</v>
      </c>
      <c r="E264" s="102">
        <v>4</v>
      </c>
      <c r="F264" s="102">
        <v>3</v>
      </c>
      <c r="G264" s="102">
        <v>36.4</v>
      </c>
      <c r="H264" s="102">
        <v>63.83</v>
      </c>
      <c r="I264" s="105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>
        <v>21.04</v>
      </c>
      <c r="U264" s="102">
        <v>5</v>
      </c>
      <c r="V264" s="102">
        <v>68.44</v>
      </c>
      <c r="W264" s="102">
        <v>136.87</v>
      </c>
      <c r="X264" s="102" t="s">
        <v>87</v>
      </c>
      <c r="Y264" s="102" t="s">
        <v>94</v>
      </c>
      <c r="Z264" s="102">
        <v>0.5</v>
      </c>
      <c r="AA264" s="102">
        <v>1.5</v>
      </c>
      <c r="AB264" s="106" t="s">
        <v>95</v>
      </c>
      <c r="AC264" s="101" t="s">
        <v>95</v>
      </c>
      <c r="AD264" s="100" t="s">
        <v>96</v>
      </c>
      <c r="AE264" s="102" t="s">
        <v>95</v>
      </c>
    </row>
    <row r="265" spans="1:31" x14ac:dyDescent="0.25">
      <c r="A265" s="103">
        <v>1.62</v>
      </c>
      <c r="B265" s="103">
        <v>58.9</v>
      </c>
      <c r="C265" s="103" t="s">
        <v>267</v>
      </c>
      <c r="D265" s="102">
        <v>12</v>
      </c>
      <c r="E265" s="102">
        <v>4</v>
      </c>
      <c r="F265" s="102">
        <v>3</v>
      </c>
      <c r="G265" s="102">
        <v>18.2</v>
      </c>
      <c r="H265" s="102">
        <v>30.9</v>
      </c>
      <c r="I265" s="105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>
        <v>20.37</v>
      </c>
      <c r="U265" s="102">
        <v>4.8499999999999996</v>
      </c>
      <c r="V265" s="102">
        <v>70.680000000000007</v>
      </c>
      <c r="W265" s="102">
        <v>141.36000000000001</v>
      </c>
      <c r="X265" s="102" t="s">
        <v>87</v>
      </c>
      <c r="Y265" s="102" t="s">
        <v>94</v>
      </c>
      <c r="Z265" s="102">
        <v>0.5</v>
      </c>
      <c r="AA265" s="102">
        <v>1.5</v>
      </c>
      <c r="AB265" s="106" t="s">
        <v>95</v>
      </c>
      <c r="AC265" s="101" t="s">
        <v>95</v>
      </c>
      <c r="AD265" s="100" t="s">
        <v>96</v>
      </c>
      <c r="AE265" s="102" t="s">
        <v>95</v>
      </c>
    </row>
    <row r="266" spans="1:31" x14ac:dyDescent="0.25">
      <c r="A266" s="104">
        <v>1.62</v>
      </c>
      <c r="B266" s="104">
        <v>58.9</v>
      </c>
      <c r="C266" s="104" t="s">
        <v>131</v>
      </c>
      <c r="D266" s="102">
        <v>10</v>
      </c>
      <c r="E266" s="102">
        <v>4</v>
      </c>
      <c r="F266" s="102">
        <v>2.5</v>
      </c>
      <c r="G266" s="102">
        <v>10</v>
      </c>
      <c r="H266" s="102">
        <v>17.350000000000001</v>
      </c>
      <c r="I266" s="105">
        <v>17.350000000000001</v>
      </c>
      <c r="J266" s="102">
        <v>20.149999999999999</v>
      </c>
      <c r="K266" s="102">
        <v>318.06</v>
      </c>
      <c r="L266" s="102">
        <v>848.16</v>
      </c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 t="s">
        <v>87</v>
      </c>
      <c r="Y266" s="102" t="s">
        <v>88</v>
      </c>
      <c r="Z266" s="102">
        <v>19.5</v>
      </c>
      <c r="AA266" s="102">
        <v>17</v>
      </c>
      <c r="AB266" s="106" t="s">
        <v>87</v>
      </c>
      <c r="AC266" s="101" t="s">
        <v>87</v>
      </c>
      <c r="AD266" s="100"/>
      <c r="AE266" s="102" t="s">
        <v>95</v>
      </c>
    </row>
    <row r="267" spans="1:31" x14ac:dyDescent="0.25">
      <c r="A267" s="103">
        <v>1.34</v>
      </c>
      <c r="B267" s="103">
        <v>123.8</v>
      </c>
      <c r="C267" s="103" t="s">
        <v>269</v>
      </c>
      <c r="D267" s="102">
        <v>0.1</v>
      </c>
      <c r="E267" s="102">
        <v>4</v>
      </c>
      <c r="F267" s="102">
        <v>0.03</v>
      </c>
      <c r="G267" s="102">
        <v>0.1</v>
      </c>
      <c r="H267" s="102">
        <v>0.08</v>
      </c>
      <c r="I267" s="105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>
        <v>0.08</v>
      </c>
      <c r="U267" s="102">
        <v>0.02</v>
      </c>
      <c r="V267" s="102">
        <v>17827.2</v>
      </c>
      <c r="W267" s="102">
        <v>35654.400000000001</v>
      </c>
      <c r="X267" s="102" t="s">
        <v>87</v>
      </c>
      <c r="Y267" s="102" t="s">
        <v>94</v>
      </c>
      <c r="Z267" s="102">
        <v>0.5</v>
      </c>
      <c r="AA267" s="102">
        <v>1.5</v>
      </c>
      <c r="AB267" s="106" t="s">
        <v>87</v>
      </c>
      <c r="AC267" s="101" t="s">
        <v>95</v>
      </c>
      <c r="AD267" s="100"/>
      <c r="AE267" s="102" t="s">
        <v>87</v>
      </c>
    </row>
    <row r="268" spans="1:31" x14ac:dyDescent="0.25">
      <c r="A268" s="103">
        <v>1.34</v>
      </c>
      <c r="B268" s="103">
        <v>123.8</v>
      </c>
      <c r="C268" s="103" t="s">
        <v>269</v>
      </c>
      <c r="D268" s="102">
        <v>1.9</v>
      </c>
      <c r="E268" s="102">
        <v>4</v>
      </c>
      <c r="F268" s="102">
        <v>0.48</v>
      </c>
      <c r="G268" s="102">
        <v>1.9</v>
      </c>
      <c r="H268" s="102">
        <v>20.58</v>
      </c>
      <c r="I268" s="105">
        <v>20.58</v>
      </c>
      <c r="J268" s="102">
        <v>20.92</v>
      </c>
      <c r="K268" s="102">
        <v>3518.53</v>
      </c>
      <c r="L268" s="102">
        <v>9382.74</v>
      </c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 t="s">
        <v>87</v>
      </c>
      <c r="Y268" s="102" t="s">
        <v>88</v>
      </c>
      <c r="Z268" s="102">
        <v>19.5</v>
      </c>
      <c r="AA268" s="102">
        <v>17</v>
      </c>
      <c r="AB268" s="106" t="s">
        <v>87</v>
      </c>
      <c r="AC268" s="101" t="s">
        <v>87</v>
      </c>
      <c r="AD268" s="100"/>
      <c r="AE268" s="102" t="s">
        <v>87</v>
      </c>
    </row>
    <row r="269" spans="1:31" x14ac:dyDescent="0.25">
      <c r="A269" s="104">
        <v>1.45</v>
      </c>
      <c r="B269" s="104">
        <v>23.19</v>
      </c>
      <c r="C269" s="104" t="s">
        <v>267</v>
      </c>
      <c r="D269" s="102">
        <v>3.4</v>
      </c>
      <c r="E269" s="102">
        <v>4</v>
      </c>
      <c r="F269" s="102">
        <v>0.85</v>
      </c>
      <c r="G269" s="102">
        <v>3.4</v>
      </c>
      <c r="H269" s="102">
        <v>14.66</v>
      </c>
      <c r="I269" s="105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>
        <v>14.66</v>
      </c>
      <c r="U269" s="102">
        <v>3.53</v>
      </c>
      <c r="V269" s="102">
        <v>98.22</v>
      </c>
      <c r="W269" s="102">
        <v>196.43</v>
      </c>
      <c r="X269" s="102" t="s">
        <v>87</v>
      </c>
      <c r="Y269" s="102" t="s">
        <v>94</v>
      </c>
      <c r="Z269" s="102">
        <v>0.5</v>
      </c>
      <c r="AA269" s="102">
        <v>1.5</v>
      </c>
      <c r="AB269" s="106" t="s">
        <v>95</v>
      </c>
      <c r="AC269" s="101" t="s">
        <v>95</v>
      </c>
      <c r="AD269" s="100" t="s">
        <v>96</v>
      </c>
      <c r="AE269" s="102" t="s">
        <v>95</v>
      </c>
    </row>
    <row r="270" spans="1:31" x14ac:dyDescent="0.25">
      <c r="A270" s="103">
        <v>1.08</v>
      </c>
      <c r="B270" s="103">
        <v>3.52</v>
      </c>
      <c r="C270" s="103" t="s">
        <v>267</v>
      </c>
      <c r="D270" s="102">
        <v>12</v>
      </c>
      <c r="E270" s="102">
        <v>4</v>
      </c>
      <c r="F270" s="102">
        <v>3</v>
      </c>
      <c r="G270" s="102">
        <v>18.2</v>
      </c>
      <c r="H270" s="102">
        <v>517.04999999999995</v>
      </c>
      <c r="I270" s="105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>
        <v>340.91</v>
      </c>
      <c r="U270" s="102">
        <v>46.01</v>
      </c>
      <c r="V270" s="102">
        <v>4.22</v>
      </c>
      <c r="W270" s="102">
        <v>8.4499999999999993</v>
      </c>
      <c r="X270" s="102" t="s">
        <v>87</v>
      </c>
      <c r="Y270" s="102" t="s">
        <v>94</v>
      </c>
      <c r="Z270" s="102">
        <v>0.5</v>
      </c>
      <c r="AA270" s="102">
        <v>1.5</v>
      </c>
      <c r="AB270" s="106" t="s">
        <v>95</v>
      </c>
      <c r="AC270" s="101" t="s">
        <v>95</v>
      </c>
      <c r="AD270" s="100" t="s">
        <v>96</v>
      </c>
      <c r="AE270" s="102" t="s">
        <v>95</v>
      </c>
    </row>
    <row r="271" spans="1:31" x14ac:dyDescent="0.25">
      <c r="A271" s="104">
        <v>1.1599999999999999</v>
      </c>
      <c r="B271" s="104">
        <v>146.5</v>
      </c>
      <c r="C271" s="104" t="s">
        <v>267</v>
      </c>
      <c r="D271" s="102">
        <v>12</v>
      </c>
      <c r="E271" s="102">
        <v>4</v>
      </c>
      <c r="F271" s="102">
        <v>3</v>
      </c>
      <c r="G271" s="102">
        <v>36.4</v>
      </c>
      <c r="H271" s="102">
        <v>24.85</v>
      </c>
      <c r="I271" s="105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>
        <v>8.19</v>
      </c>
      <c r="U271" s="102">
        <v>2.0099999999999998</v>
      </c>
      <c r="V271" s="102">
        <v>175.8</v>
      </c>
      <c r="W271" s="102">
        <v>351.6</v>
      </c>
      <c r="X271" s="102" t="s">
        <v>87</v>
      </c>
      <c r="Y271" s="102" t="s">
        <v>94</v>
      </c>
      <c r="Z271" s="102">
        <v>0.5</v>
      </c>
      <c r="AA271" s="102">
        <v>1.5</v>
      </c>
      <c r="AB271" s="106" t="s">
        <v>95</v>
      </c>
      <c r="AC271" s="101" t="s">
        <v>95</v>
      </c>
      <c r="AD271" s="100" t="s">
        <v>96</v>
      </c>
      <c r="AE271" s="102" t="s">
        <v>95</v>
      </c>
    </row>
    <row r="272" spans="1:31" x14ac:dyDescent="0.25">
      <c r="A272" s="103">
        <v>6.08</v>
      </c>
      <c r="B272" s="103">
        <v>4.87</v>
      </c>
      <c r="C272" s="103" t="s">
        <v>267</v>
      </c>
      <c r="D272" s="102">
        <v>12</v>
      </c>
      <c r="E272" s="102">
        <v>4</v>
      </c>
      <c r="F272" s="102">
        <v>3</v>
      </c>
      <c r="G272" s="102">
        <v>36.4</v>
      </c>
      <c r="H272" s="102">
        <v>747.43</v>
      </c>
      <c r="I272" s="105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>
        <v>246.41</v>
      </c>
      <c r="U272" s="102">
        <v>38.119999999999997</v>
      </c>
      <c r="V272" s="102">
        <v>5.84</v>
      </c>
      <c r="W272" s="102">
        <v>11.69</v>
      </c>
      <c r="X272" s="102" t="s">
        <v>87</v>
      </c>
      <c r="Y272" s="102" t="s">
        <v>94</v>
      </c>
      <c r="Z272" s="102">
        <v>0.5</v>
      </c>
      <c r="AA272" s="102">
        <v>1.5</v>
      </c>
      <c r="AB272" s="106" t="s">
        <v>95</v>
      </c>
      <c r="AC272" s="101" t="s">
        <v>95</v>
      </c>
      <c r="AD272" s="100" t="s">
        <v>270</v>
      </c>
      <c r="AE272" s="102" t="s">
        <v>95</v>
      </c>
    </row>
    <row r="273" spans="1:31" x14ac:dyDescent="0.25">
      <c r="A273" s="104" t="s">
        <v>271</v>
      </c>
      <c r="B273" s="104">
        <v>55.91</v>
      </c>
      <c r="C273" s="104" t="s">
        <v>267</v>
      </c>
      <c r="D273" s="102">
        <v>12</v>
      </c>
      <c r="E273" s="102">
        <v>4</v>
      </c>
      <c r="F273" s="102">
        <v>3</v>
      </c>
      <c r="G273" s="102">
        <v>18.2</v>
      </c>
      <c r="H273" s="102">
        <v>32.549999999999997</v>
      </c>
      <c r="I273" s="105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>
        <v>21.46</v>
      </c>
      <c r="U273" s="102">
        <v>5.09</v>
      </c>
      <c r="V273" s="102">
        <v>67.09</v>
      </c>
      <c r="W273" s="102">
        <v>134.18</v>
      </c>
      <c r="X273" s="102" t="s">
        <v>87</v>
      </c>
      <c r="Y273" s="102" t="s">
        <v>94</v>
      </c>
      <c r="Z273" s="102">
        <v>0.5</v>
      </c>
      <c r="AA273" s="102">
        <v>1.5</v>
      </c>
      <c r="AB273" s="106" t="s">
        <v>95</v>
      </c>
      <c r="AC273" s="101" t="s">
        <v>95</v>
      </c>
      <c r="AD273" s="100" t="s">
        <v>96</v>
      </c>
      <c r="AE273" s="102" t="s">
        <v>95</v>
      </c>
    </row>
    <row r="274" spans="1:31" x14ac:dyDescent="0.25">
      <c r="A274" s="103" t="s">
        <v>272</v>
      </c>
      <c r="B274" s="103">
        <v>49.04</v>
      </c>
      <c r="C274" s="103" t="s">
        <v>267</v>
      </c>
      <c r="D274" s="102">
        <v>12</v>
      </c>
      <c r="E274" s="102">
        <v>4</v>
      </c>
      <c r="F274" s="102">
        <v>3</v>
      </c>
      <c r="G274" s="102">
        <v>18.2</v>
      </c>
      <c r="H274" s="102">
        <v>37.11</v>
      </c>
      <c r="I274" s="105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>
        <v>24.47</v>
      </c>
      <c r="U274" s="102">
        <v>5.76</v>
      </c>
      <c r="V274" s="102">
        <v>58.85</v>
      </c>
      <c r="W274" s="102">
        <v>117.7</v>
      </c>
      <c r="X274" s="102" t="s">
        <v>87</v>
      </c>
      <c r="Y274" s="102" t="s">
        <v>94</v>
      </c>
      <c r="Z274" s="102">
        <v>0.5</v>
      </c>
      <c r="AA274" s="102">
        <v>1.5</v>
      </c>
      <c r="AB274" s="106" t="s">
        <v>95</v>
      </c>
      <c r="AC274" s="101" t="s">
        <v>95</v>
      </c>
      <c r="AD274" s="100" t="s">
        <v>96</v>
      </c>
      <c r="AE274" s="102" t="s">
        <v>95</v>
      </c>
    </row>
    <row r="275" spans="1:31" x14ac:dyDescent="0.25">
      <c r="A275" s="103" t="s">
        <v>272</v>
      </c>
      <c r="B275" s="103">
        <v>49.04</v>
      </c>
      <c r="C275" s="103" t="s">
        <v>140</v>
      </c>
      <c r="D275" s="102">
        <v>9.8000000000000007</v>
      </c>
      <c r="E275" s="102">
        <v>6</v>
      </c>
      <c r="F275" s="102">
        <v>1.63</v>
      </c>
      <c r="G275" s="102">
        <v>9.8000000000000007</v>
      </c>
      <c r="H275" s="102">
        <v>16.72</v>
      </c>
      <c r="I275" s="105">
        <v>16.72</v>
      </c>
      <c r="J275" s="102">
        <v>20.32</v>
      </c>
      <c r="K275" s="102">
        <v>270.22000000000003</v>
      </c>
      <c r="L275" s="102">
        <v>720.59</v>
      </c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 t="s">
        <v>87</v>
      </c>
      <c r="Y275" s="102" t="s">
        <v>88</v>
      </c>
      <c r="Z275" s="102">
        <v>19.5</v>
      </c>
      <c r="AA275" s="102">
        <v>17</v>
      </c>
      <c r="AB275" s="106"/>
      <c r="AC275" s="101"/>
      <c r="AD275" s="100"/>
      <c r="AE275" s="102" t="s">
        <v>95</v>
      </c>
    </row>
    <row r="276" spans="1:31" x14ac:dyDescent="0.25">
      <c r="A276" s="104" t="s">
        <v>273</v>
      </c>
      <c r="B276" s="104">
        <v>64.319999999999993</v>
      </c>
      <c r="C276" s="104" t="s">
        <v>267</v>
      </c>
      <c r="D276" s="102">
        <v>12</v>
      </c>
      <c r="E276" s="102">
        <v>4</v>
      </c>
      <c r="F276" s="102">
        <v>3</v>
      </c>
      <c r="G276" s="102">
        <v>18.2</v>
      </c>
      <c r="H276" s="102">
        <v>28.3</v>
      </c>
      <c r="I276" s="105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>
        <v>18.66</v>
      </c>
      <c r="U276" s="102">
        <v>4.46</v>
      </c>
      <c r="V276" s="102">
        <v>77.180000000000007</v>
      </c>
      <c r="W276" s="102">
        <v>154.37</v>
      </c>
      <c r="X276" s="102" t="s">
        <v>87</v>
      </c>
      <c r="Y276" s="102" t="s">
        <v>94</v>
      </c>
      <c r="Z276" s="102">
        <v>0.5</v>
      </c>
      <c r="AA276" s="102">
        <v>1.5</v>
      </c>
      <c r="AB276" s="106" t="s">
        <v>95</v>
      </c>
      <c r="AC276" s="101" t="s">
        <v>95</v>
      </c>
      <c r="AD276" s="100" t="s">
        <v>96</v>
      </c>
      <c r="AE276" s="102" t="s">
        <v>95</v>
      </c>
    </row>
    <row r="277" spans="1:31" x14ac:dyDescent="0.25">
      <c r="A277" s="103" t="s">
        <v>274</v>
      </c>
      <c r="B277" s="103">
        <v>50.95</v>
      </c>
      <c r="C277" s="103" t="s">
        <v>267</v>
      </c>
      <c r="D277" s="102">
        <v>12</v>
      </c>
      <c r="E277" s="102">
        <v>4</v>
      </c>
      <c r="F277" s="102">
        <v>3</v>
      </c>
      <c r="G277" s="102">
        <v>18.2</v>
      </c>
      <c r="H277" s="102">
        <v>35.72</v>
      </c>
      <c r="I277" s="105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>
        <v>23.55</v>
      </c>
      <c r="U277" s="102">
        <v>5.56</v>
      </c>
      <c r="V277" s="102">
        <v>61.14</v>
      </c>
      <c r="W277" s="102">
        <v>122.28</v>
      </c>
      <c r="X277" s="102" t="s">
        <v>87</v>
      </c>
      <c r="Y277" s="102" t="s">
        <v>94</v>
      </c>
      <c r="Z277" s="102">
        <v>0.5</v>
      </c>
      <c r="AA277" s="102">
        <v>1.5</v>
      </c>
      <c r="AB277" s="106" t="s">
        <v>95</v>
      </c>
      <c r="AC277" s="101" t="s">
        <v>95</v>
      </c>
      <c r="AD277" s="100" t="s">
        <v>96</v>
      </c>
      <c r="AE277" s="102" t="s">
        <v>95</v>
      </c>
    </row>
    <row r="278" spans="1:31" x14ac:dyDescent="0.25">
      <c r="A278" s="104" t="s">
        <v>275</v>
      </c>
      <c r="B278" s="104">
        <v>54.6</v>
      </c>
      <c r="C278" s="104" t="s">
        <v>267</v>
      </c>
      <c r="D278" s="102">
        <v>12</v>
      </c>
      <c r="E278" s="102">
        <v>4</v>
      </c>
      <c r="F278" s="102">
        <v>3</v>
      </c>
      <c r="G278" s="102">
        <v>18.2</v>
      </c>
      <c r="H278" s="102">
        <v>33.33</v>
      </c>
      <c r="I278" s="105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>
        <v>21.98</v>
      </c>
      <c r="U278" s="102">
        <v>5.21</v>
      </c>
      <c r="V278" s="102">
        <v>65.52</v>
      </c>
      <c r="W278" s="102">
        <v>131.04</v>
      </c>
      <c r="X278" s="102" t="s">
        <v>87</v>
      </c>
      <c r="Y278" s="102" t="s">
        <v>94</v>
      </c>
      <c r="Z278" s="102">
        <v>0.5</v>
      </c>
      <c r="AA278" s="102">
        <v>1.5</v>
      </c>
      <c r="AB278" s="106" t="s">
        <v>95</v>
      </c>
      <c r="AC278" s="101" t="s">
        <v>95</v>
      </c>
      <c r="AD278" s="100" t="s">
        <v>96</v>
      </c>
      <c r="AE278" s="102" t="s">
        <v>95</v>
      </c>
    </row>
    <row r="279" spans="1:31" x14ac:dyDescent="0.25">
      <c r="A279" s="103">
        <v>6.42</v>
      </c>
      <c r="B279" s="103">
        <v>32.869999999999997</v>
      </c>
      <c r="C279" s="103" t="s">
        <v>140</v>
      </c>
      <c r="D279" s="102">
        <v>15</v>
      </c>
      <c r="E279" s="102">
        <v>4</v>
      </c>
      <c r="F279" s="102">
        <v>3.75</v>
      </c>
      <c r="G279" s="102">
        <v>15</v>
      </c>
      <c r="H279" s="102">
        <v>11.36</v>
      </c>
      <c r="I279" s="105">
        <v>11.36</v>
      </c>
      <c r="J279" s="102">
        <v>18.850000000000001</v>
      </c>
      <c r="K279" s="102">
        <v>118.33</v>
      </c>
      <c r="L279" s="102">
        <v>315.55</v>
      </c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 t="s">
        <v>87</v>
      </c>
      <c r="Y279" s="102" t="s">
        <v>88</v>
      </c>
      <c r="Z279" s="102">
        <v>19.5</v>
      </c>
      <c r="AA279" s="102">
        <v>17</v>
      </c>
      <c r="AB279" s="106" t="s">
        <v>95</v>
      </c>
      <c r="AC279" s="101" t="s">
        <v>87</v>
      </c>
      <c r="AD279" s="100"/>
      <c r="AE279" s="102" t="s">
        <v>95</v>
      </c>
    </row>
    <row r="280" spans="1:31" ht="30" customHeight="1" x14ac:dyDescent="0.25">
      <c r="A280" s="110" t="s">
        <v>276</v>
      </c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8"/>
      <c r="AC280" s="108"/>
      <c r="AD280" s="107"/>
      <c r="AE280" s="109"/>
    </row>
    <row r="281" spans="1:31" x14ac:dyDescent="0.25">
      <c r="A281" s="104" t="s">
        <v>277</v>
      </c>
      <c r="B281" s="104">
        <v>277.38</v>
      </c>
      <c r="C281" s="104" t="s">
        <v>93</v>
      </c>
      <c r="D281" s="102">
        <v>3.4</v>
      </c>
      <c r="E281" s="102">
        <v>6</v>
      </c>
      <c r="F281" s="102">
        <v>0.56999999999999995</v>
      </c>
      <c r="G281" s="102">
        <v>3.4</v>
      </c>
      <c r="H281" s="102">
        <v>1.23</v>
      </c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11">
        <v>1.23</v>
      </c>
      <c r="U281" s="102">
        <v>0.2</v>
      </c>
      <c r="V281" s="102">
        <v>1174.79</v>
      </c>
      <c r="W281" s="102">
        <v>2349.5700000000002</v>
      </c>
      <c r="X281" s="102" t="s">
        <v>95</v>
      </c>
      <c r="Y281" s="102" t="s">
        <v>94</v>
      </c>
      <c r="Z281" s="102">
        <v>0.5</v>
      </c>
      <c r="AA281" s="102">
        <v>1.5</v>
      </c>
      <c r="AB281" s="101" t="s">
        <v>98</v>
      </c>
      <c r="AC281" s="101" t="s">
        <v>87</v>
      </c>
      <c r="AD281" s="100"/>
      <c r="AE281" s="102" t="s">
        <v>95</v>
      </c>
    </row>
    <row r="282" spans="1:31" ht="30" x14ac:dyDescent="0.25">
      <c r="A282" s="103" t="s">
        <v>278</v>
      </c>
      <c r="B282" s="103">
        <v>245.46</v>
      </c>
      <c r="C282" s="103" t="s">
        <v>109</v>
      </c>
      <c r="D282" s="102">
        <v>7.21</v>
      </c>
      <c r="E282" s="102">
        <v>6</v>
      </c>
      <c r="F282" s="102">
        <v>1.2</v>
      </c>
      <c r="G282" s="102">
        <v>7.21</v>
      </c>
      <c r="H282" s="102">
        <v>2.94</v>
      </c>
      <c r="I282" s="102"/>
      <c r="J282" s="102"/>
      <c r="K282" s="102"/>
      <c r="L282" s="102"/>
      <c r="M282" s="102"/>
      <c r="N282" s="102"/>
      <c r="O282" s="102"/>
      <c r="P282" s="102">
        <v>2.94</v>
      </c>
      <c r="Q282" s="102">
        <v>0.49</v>
      </c>
      <c r="R282" s="102">
        <v>980.48</v>
      </c>
      <c r="S282" s="102">
        <v>1960.96</v>
      </c>
      <c r="T282" s="102"/>
      <c r="U282" s="102"/>
      <c r="V282" s="102"/>
      <c r="W282" s="102"/>
      <c r="X282" s="102" t="s">
        <v>95</v>
      </c>
      <c r="Y282" s="102" t="s">
        <v>100</v>
      </c>
      <c r="Z282" s="102">
        <v>0.8</v>
      </c>
      <c r="AA282" s="102">
        <v>1.6</v>
      </c>
      <c r="AB282" s="101" t="s">
        <v>98</v>
      </c>
      <c r="AC282" s="101" t="s">
        <v>87</v>
      </c>
      <c r="AD282" s="100"/>
      <c r="AE282" s="102" t="s">
        <v>87</v>
      </c>
    </row>
    <row r="283" spans="1:31" x14ac:dyDescent="0.25">
      <c r="A283" s="103" t="s">
        <v>278</v>
      </c>
      <c r="B283" s="103">
        <v>245.46</v>
      </c>
      <c r="C283" s="103" t="s">
        <v>93</v>
      </c>
      <c r="D283" s="102">
        <v>18.2</v>
      </c>
      <c r="E283" s="102">
        <v>6</v>
      </c>
      <c r="F283" s="102">
        <v>3.03</v>
      </c>
      <c r="G283" s="102">
        <v>18.2</v>
      </c>
      <c r="H283" s="102">
        <v>7.41</v>
      </c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5">
        <v>7.41</v>
      </c>
      <c r="U283" s="102">
        <v>1.22</v>
      </c>
      <c r="V283" s="102">
        <v>194.21</v>
      </c>
      <c r="W283" s="102">
        <v>388.42</v>
      </c>
      <c r="X283" s="102" t="s">
        <v>95</v>
      </c>
      <c r="Y283" s="102" t="s">
        <v>94</v>
      </c>
      <c r="Z283" s="102">
        <v>0.5</v>
      </c>
      <c r="AA283" s="102">
        <v>1.5</v>
      </c>
      <c r="AB283" s="101" t="s">
        <v>98</v>
      </c>
      <c r="AC283" s="101" t="s">
        <v>95</v>
      </c>
      <c r="AD283" s="100" t="s">
        <v>96</v>
      </c>
      <c r="AE283" s="102" t="s">
        <v>95</v>
      </c>
    </row>
    <row r="284" spans="1:31" x14ac:dyDescent="0.25">
      <c r="A284" s="103" t="s">
        <v>278</v>
      </c>
      <c r="B284" s="103">
        <v>245.46</v>
      </c>
      <c r="C284" s="103" t="s">
        <v>119</v>
      </c>
      <c r="D284" s="102">
        <v>10</v>
      </c>
      <c r="E284" s="102">
        <v>6</v>
      </c>
      <c r="F284" s="102">
        <v>1.67</v>
      </c>
      <c r="G284" s="102">
        <v>10</v>
      </c>
      <c r="H284" s="102">
        <v>25.02</v>
      </c>
      <c r="I284" s="102"/>
      <c r="J284" s="102"/>
      <c r="K284" s="102"/>
      <c r="L284" s="102"/>
      <c r="M284" s="105">
        <v>25.02</v>
      </c>
      <c r="N284" s="102">
        <v>20.86</v>
      </c>
      <c r="O284" s="102">
        <v>1811.49</v>
      </c>
      <c r="P284" s="102"/>
      <c r="Q284" s="102"/>
      <c r="R284" s="102"/>
      <c r="S284" s="102"/>
      <c r="T284" s="102"/>
      <c r="U284" s="102"/>
      <c r="V284" s="102"/>
      <c r="W284" s="102"/>
      <c r="X284" s="102" t="s">
        <v>95</v>
      </c>
      <c r="Y284" s="102" t="s">
        <v>113</v>
      </c>
      <c r="Z284" s="102">
        <v>23</v>
      </c>
      <c r="AA284" s="102" t="s">
        <v>114</v>
      </c>
      <c r="AB284" s="101" t="s">
        <v>98</v>
      </c>
      <c r="AC284" s="101" t="s">
        <v>95</v>
      </c>
      <c r="AD284" s="100"/>
      <c r="AE284" s="102" t="s">
        <v>95</v>
      </c>
    </row>
    <row r="285" spans="1:31" x14ac:dyDescent="0.25">
      <c r="A285" s="103" t="s">
        <v>278</v>
      </c>
      <c r="B285" s="103">
        <v>245.46</v>
      </c>
      <c r="C285" s="103" t="s">
        <v>140</v>
      </c>
      <c r="D285" s="102">
        <v>9.9</v>
      </c>
      <c r="E285" s="102">
        <v>6</v>
      </c>
      <c r="F285" s="102">
        <v>1.65</v>
      </c>
      <c r="G285" s="102">
        <v>9.9</v>
      </c>
      <c r="H285" s="102">
        <v>20.059999999999999</v>
      </c>
      <c r="I285" s="102">
        <v>20.059999999999999</v>
      </c>
      <c r="J285" s="102">
        <v>20.86</v>
      </c>
      <c r="K285" s="102">
        <v>1338.87</v>
      </c>
      <c r="L285" s="102">
        <v>3570.33</v>
      </c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 t="s">
        <v>95</v>
      </c>
      <c r="Y285" s="102" t="s">
        <v>88</v>
      </c>
      <c r="Z285" s="102">
        <v>19.5</v>
      </c>
      <c r="AA285" s="102">
        <v>17</v>
      </c>
      <c r="AB285" s="101" t="s">
        <v>98</v>
      </c>
      <c r="AC285" s="101" t="s">
        <v>87</v>
      </c>
      <c r="AD285" s="100"/>
      <c r="AE285" s="102" t="s">
        <v>87</v>
      </c>
    </row>
    <row r="286" spans="1:31" x14ac:dyDescent="0.25">
      <c r="A286" s="104" t="s">
        <v>279</v>
      </c>
      <c r="B286" s="104">
        <v>193.88</v>
      </c>
      <c r="C286" s="104" t="s">
        <v>152</v>
      </c>
      <c r="D286" s="102">
        <v>2</v>
      </c>
      <c r="E286" s="102">
        <v>6</v>
      </c>
      <c r="F286" s="102">
        <v>0.33</v>
      </c>
      <c r="G286" s="102">
        <v>2</v>
      </c>
      <c r="H286" s="102">
        <v>20.68</v>
      </c>
      <c r="I286" s="102">
        <v>20.68</v>
      </c>
      <c r="J286" s="102">
        <v>20.96</v>
      </c>
      <c r="K286" s="102">
        <v>5234.76</v>
      </c>
      <c r="L286" s="102">
        <v>13959.36</v>
      </c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 t="s">
        <v>87</v>
      </c>
      <c r="Y286" s="102" t="s">
        <v>88</v>
      </c>
      <c r="Z286" s="102">
        <v>19.5</v>
      </c>
      <c r="AA286" s="102">
        <v>17</v>
      </c>
      <c r="AB286" s="101" t="s">
        <v>87</v>
      </c>
      <c r="AC286" s="101" t="s">
        <v>87</v>
      </c>
      <c r="AD286" s="100"/>
      <c r="AE286" s="102" t="s">
        <v>87</v>
      </c>
    </row>
    <row r="287" spans="1:31" x14ac:dyDescent="0.25">
      <c r="A287" s="103" t="s">
        <v>280</v>
      </c>
      <c r="B287" s="103">
        <v>822.63</v>
      </c>
      <c r="C287" s="103" t="s">
        <v>119</v>
      </c>
      <c r="D287" s="102">
        <v>15</v>
      </c>
      <c r="E287" s="102">
        <v>6</v>
      </c>
      <c r="F287" s="102">
        <v>2.5</v>
      </c>
      <c r="G287" s="102">
        <v>15</v>
      </c>
      <c r="H287" s="102">
        <v>22.77</v>
      </c>
      <c r="I287" s="102"/>
      <c r="J287" s="102"/>
      <c r="K287" s="102"/>
      <c r="L287" s="102"/>
      <c r="M287" s="102">
        <v>22.77</v>
      </c>
      <c r="N287" s="102">
        <v>20.94</v>
      </c>
      <c r="O287" s="102">
        <v>4047.34</v>
      </c>
      <c r="P287" s="102"/>
      <c r="Q287" s="102"/>
      <c r="R287" s="102"/>
      <c r="S287" s="102"/>
      <c r="T287" s="102"/>
      <c r="U287" s="102"/>
      <c r="V287" s="102"/>
      <c r="W287" s="102"/>
      <c r="X287" s="102" t="s">
        <v>87</v>
      </c>
      <c r="Y287" s="102" t="s">
        <v>113</v>
      </c>
      <c r="Z287" s="102">
        <v>23</v>
      </c>
      <c r="AA287" s="102" t="s">
        <v>114</v>
      </c>
      <c r="AB287" s="101" t="s">
        <v>87</v>
      </c>
      <c r="AC287" s="101" t="s">
        <v>87</v>
      </c>
      <c r="AD287" s="100"/>
      <c r="AE287" s="102" t="s">
        <v>87</v>
      </c>
    </row>
    <row r="288" spans="1:31" ht="30" x14ac:dyDescent="0.25">
      <c r="A288" s="103" t="s">
        <v>280</v>
      </c>
      <c r="B288" s="103">
        <v>822.63</v>
      </c>
      <c r="C288" s="103" t="s">
        <v>281</v>
      </c>
      <c r="D288" s="102">
        <v>9.01</v>
      </c>
      <c r="E288" s="102">
        <v>6</v>
      </c>
      <c r="F288" s="102">
        <v>1.5</v>
      </c>
      <c r="G288" s="102">
        <v>9.01</v>
      </c>
      <c r="H288" s="102">
        <v>1.1000000000000001</v>
      </c>
      <c r="I288" s="102"/>
      <c r="J288" s="102"/>
      <c r="K288" s="102"/>
      <c r="L288" s="102"/>
      <c r="M288" s="102"/>
      <c r="N288" s="102"/>
      <c r="O288" s="102"/>
      <c r="P288" s="102">
        <v>1.1000000000000001</v>
      </c>
      <c r="Q288" s="102">
        <v>0.18</v>
      </c>
      <c r="R288" s="102">
        <v>2629.49</v>
      </c>
      <c r="S288" s="102">
        <v>5258.99</v>
      </c>
      <c r="T288" s="102"/>
      <c r="U288" s="102"/>
      <c r="V288" s="102"/>
      <c r="W288" s="102"/>
      <c r="X288" s="102" t="s">
        <v>87</v>
      </c>
      <c r="Y288" s="102" t="s">
        <v>100</v>
      </c>
      <c r="Z288" s="102">
        <v>0.4</v>
      </c>
      <c r="AA288" s="102">
        <v>0.8</v>
      </c>
      <c r="AB288" s="101" t="s">
        <v>87</v>
      </c>
      <c r="AC288" s="101" t="s">
        <v>87</v>
      </c>
      <c r="AD288" s="100"/>
      <c r="AE288" s="102" t="s">
        <v>95</v>
      </c>
    </row>
    <row r="289" spans="1:31" x14ac:dyDescent="0.25">
      <c r="A289" s="103" t="s">
        <v>280</v>
      </c>
      <c r="B289" s="103">
        <v>822.63</v>
      </c>
      <c r="C289" s="103" t="s">
        <v>172</v>
      </c>
      <c r="D289" s="102">
        <v>2</v>
      </c>
      <c r="E289" s="102">
        <v>6</v>
      </c>
      <c r="F289" s="102">
        <v>0.33</v>
      </c>
      <c r="G289" s="102">
        <v>2</v>
      </c>
      <c r="H289" s="102">
        <v>21.19</v>
      </c>
      <c r="I289" s="102"/>
      <c r="J289" s="102"/>
      <c r="K289" s="102"/>
      <c r="L289" s="102"/>
      <c r="M289" s="102">
        <v>21.19</v>
      </c>
      <c r="N289" s="102">
        <v>20.99</v>
      </c>
      <c r="O289" s="102">
        <v>30355.05</v>
      </c>
      <c r="P289" s="102"/>
      <c r="Q289" s="102"/>
      <c r="R289" s="102"/>
      <c r="S289" s="102"/>
      <c r="T289" s="102"/>
      <c r="U289" s="102"/>
      <c r="V289" s="102"/>
      <c r="W289" s="102"/>
      <c r="X289" s="102" t="s">
        <v>87</v>
      </c>
      <c r="Y289" s="102" t="s">
        <v>113</v>
      </c>
      <c r="Z289" s="102">
        <v>23</v>
      </c>
      <c r="AA289" s="102" t="s">
        <v>114</v>
      </c>
      <c r="AB289" s="101" t="s">
        <v>87</v>
      </c>
      <c r="AC289" s="101" t="s">
        <v>87</v>
      </c>
      <c r="AD289" s="100"/>
      <c r="AE289" s="102" t="s">
        <v>87</v>
      </c>
    </row>
    <row r="290" spans="1:31" ht="30" x14ac:dyDescent="0.25">
      <c r="A290" s="103" t="s">
        <v>280</v>
      </c>
      <c r="B290" s="103">
        <v>822.63</v>
      </c>
      <c r="C290" s="103" t="s">
        <v>282</v>
      </c>
      <c r="D290" s="102">
        <v>1.7</v>
      </c>
      <c r="E290" s="102">
        <v>6</v>
      </c>
      <c r="F290" s="102">
        <v>0.28000000000000003</v>
      </c>
      <c r="G290" s="102">
        <v>1.7</v>
      </c>
      <c r="H290" s="102">
        <v>0.21</v>
      </c>
      <c r="I290" s="102"/>
      <c r="J290" s="102"/>
      <c r="K290" s="102"/>
      <c r="L290" s="102"/>
      <c r="M290" s="102"/>
      <c r="N290" s="102"/>
      <c r="O290" s="102"/>
      <c r="P290" s="102">
        <v>0.21</v>
      </c>
      <c r="Q290" s="102">
        <v>0.03</v>
      </c>
      <c r="R290" s="102">
        <v>13936.32</v>
      </c>
      <c r="S290" s="102">
        <v>27872.639999999999</v>
      </c>
      <c r="T290" s="102"/>
      <c r="U290" s="102"/>
      <c r="V290" s="102"/>
      <c r="W290" s="102"/>
      <c r="X290" s="102" t="s">
        <v>87</v>
      </c>
      <c r="Y290" s="102" t="s">
        <v>100</v>
      </c>
      <c r="Z290" s="102">
        <v>0.4</v>
      </c>
      <c r="AA290" s="102">
        <v>0.8</v>
      </c>
      <c r="AB290" s="101" t="s">
        <v>87</v>
      </c>
      <c r="AC290" s="101" t="s">
        <v>87</v>
      </c>
      <c r="AD290" s="100"/>
      <c r="AE290" s="102" t="s">
        <v>87</v>
      </c>
    </row>
    <row r="291" spans="1:31" ht="30" x14ac:dyDescent="0.25">
      <c r="A291" s="103" t="s">
        <v>280</v>
      </c>
      <c r="B291" s="103">
        <v>822.63</v>
      </c>
      <c r="C291" s="103" t="s">
        <v>283</v>
      </c>
      <c r="D291" s="102">
        <v>0.75</v>
      </c>
      <c r="E291" s="102">
        <v>6</v>
      </c>
      <c r="F291" s="102">
        <v>0.13</v>
      </c>
      <c r="G291" s="102">
        <v>1.5</v>
      </c>
      <c r="H291" s="102">
        <v>0.18</v>
      </c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>
        <v>0.09</v>
      </c>
      <c r="U291" s="102">
        <v>0.02</v>
      </c>
      <c r="V291" s="102">
        <v>15794.5</v>
      </c>
      <c r="W291" s="102">
        <v>31588.99</v>
      </c>
      <c r="X291" s="102" t="s">
        <v>87</v>
      </c>
      <c r="Y291" s="102" t="s">
        <v>94</v>
      </c>
      <c r="Z291" s="102">
        <v>0.5</v>
      </c>
      <c r="AA291" s="102">
        <v>1.5</v>
      </c>
      <c r="AB291" s="101" t="s">
        <v>87</v>
      </c>
      <c r="AC291" s="101" t="s">
        <v>87</v>
      </c>
      <c r="AD291" s="100"/>
      <c r="AE291" s="102" t="s">
        <v>87</v>
      </c>
    </row>
    <row r="292" spans="1:31" ht="30" x14ac:dyDescent="0.25">
      <c r="A292" s="103" t="s">
        <v>280</v>
      </c>
      <c r="B292" s="103">
        <v>822.63</v>
      </c>
      <c r="C292" s="103" t="s">
        <v>284</v>
      </c>
      <c r="D292" s="102">
        <v>14.25</v>
      </c>
      <c r="E292" s="102">
        <v>6</v>
      </c>
      <c r="F292" s="102">
        <v>2.38</v>
      </c>
      <c r="G292" s="102">
        <v>28.5</v>
      </c>
      <c r="H292" s="102">
        <v>20.18</v>
      </c>
      <c r="I292" s="102">
        <v>20.54</v>
      </c>
      <c r="J292" s="102">
        <v>20.94</v>
      </c>
      <c r="K292" s="102">
        <v>3117.33</v>
      </c>
      <c r="L292" s="102">
        <v>8312.89</v>
      </c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 t="s">
        <v>87</v>
      </c>
      <c r="Y292" s="102" t="s">
        <v>88</v>
      </c>
      <c r="Z292" s="102">
        <v>19.5</v>
      </c>
      <c r="AA292" s="102">
        <v>17</v>
      </c>
      <c r="AB292" s="101" t="s">
        <v>87</v>
      </c>
      <c r="AC292" s="101" t="s">
        <v>87</v>
      </c>
      <c r="AD292" s="100"/>
      <c r="AE292" s="102" t="s">
        <v>87</v>
      </c>
    </row>
    <row r="293" spans="1:31" x14ac:dyDescent="0.25">
      <c r="A293" s="103" t="s">
        <v>280</v>
      </c>
      <c r="B293" s="103">
        <v>822.63</v>
      </c>
      <c r="C293" s="103" t="s">
        <v>117</v>
      </c>
      <c r="D293" s="102">
        <v>15</v>
      </c>
      <c r="E293" s="102">
        <v>6</v>
      </c>
      <c r="F293" s="102">
        <v>2.5</v>
      </c>
      <c r="G293" s="102">
        <v>15</v>
      </c>
      <c r="H293" s="102">
        <v>20.52</v>
      </c>
      <c r="I293" s="102">
        <v>20.52</v>
      </c>
      <c r="J293" s="102">
        <v>20.94</v>
      </c>
      <c r="K293" s="102">
        <v>2961.47</v>
      </c>
      <c r="L293" s="102">
        <v>7897.25</v>
      </c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 t="s">
        <v>87</v>
      </c>
      <c r="Y293" s="102" t="s">
        <v>88</v>
      </c>
      <c r="Z293" s="102">
        <v>19.5</v>
      </c>
      <c r="AA293" s="102">
        <v>17</v>
      </c>
      <c r="AB293" s="101" t="s">
        <v>87</v>
      </c>
      <c r="AC293" s="101" t="s">
        <v>87</v>
      </c>
      <c r="AD293" s="100"/>
      <c r="AE293" s="102" t="s">
        <v>87</v>
      </c>
    </row>
    <row r="294" spans="1:31" x14ac:dyDescent="0.25">
      <c r="A294" s="104" t="s">
        <v>285</v>
      </c>
      <c r="B294" s="104">
        <v>190.01</v>
      </c>
      <c r="C294" s="104" t="s">
        <v>152</v>
      </c>
      <c r="D294" s="102">
        <v>15</v>
      </c>
      <c r="E294" s="102">
        <v>6</v>
      </c>
      <c r="F294" s="102">
        <v>2.5</v>
      </c>
      <c r="G294" s="102">
        <v>15</v>
      </c>
      <c r="H294" s="102">
        <v>19.25</v>
      </c>
      <c r="I294" s="102">
        <v>19.25</v>
      </c>
      <c r="J294" s="102">
        <v>20.73</v>
      </c>
      <c r="K294" s="102">
        <v>684.04</v>
      </c>
      <c r="L294" s="102">
        <v>1824.1</v>
      </c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 t="s">
        <v>87</v>
      </c>
      <c r="Y294" s="102" t="s">
        <v>88</v>
      </c>
      <c r="Z294" s="102">
        <v>19.5</v>
      </c>
      <c r="AA294" s="102">
        <v>17</v>
      </c>
      <c r="AB294" s="101" t="s">
        <v>87</v>
      </c>
      <c r="AC294" s="101" t="s">
        <v>87</v>
      </c>
      <c r="AD294" s="100"/>
      <c r="AE294" s="102" t="s">
        <v>87</v>
      </c>
    </row>
    <row r="295" spans="1:31" x14ac:dyDescent="0.25">
      <c r="A295" s="103" t="s">
        <v>286</v>
      </c>
      <c r="B295" s="103">
        <v>117.7</v>
      </c>
      <c r="C295" s="103" t="s">
        <v>93</v>
      </c>
      <c r="D295" s="102">
        <v>18.2</v>
      </c>
      <c r="E295" s="102">
        <v>6</v>
      </c>
      <c r="F295" s="102">
        <v>3.03</v>
      </c>
      <c r="G295" s="102">
        <v>18.2</v>
      </c>
      <c r="H295" s="102">
        <v>15.46</v>
      </c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5">
        <v>15.46</v>
      </c>
      <c r="U295" s="105">
        <v>2.5099999999999998</v>
      </c>
      <c r="V295" s="102">
        <v>93.13</v>
      </c>
      <c r="W295" s="102">
        <v>186.25</v>
      </c>
      <c r="X295" s="102" t="s">
        <v>95</v>
      </c>
      <c r="Y295" s="102" t="s">
        <v>94</v>
      </c>
      <c r="Z295" s="102">
        <v>0.5</v>
      </c>
      <c r="AA295" s="102">
        <v>1.5</v>
      </c>
      <c r="AB295" s="101" t="s">
        <v>98</v>
      </c>
      <c r="AC295" s="101" t="s">
        <v>95</v>
      </c>
      <c r="AD295" s="100" t="s">
        <v>96</v>
      </c>
      <c r="AE295" s="102" t="s">
        <v>95</v>
      </c>
    </row>
    <row r="296" spans="1:31" x14ac:dyDescent="0.25">
      <c r="A296" s="104" t="s">
        <v>287</v>
      </c>
      <c r="B296" s="104">
        <v>158.65</v>
      </c>
      <c r="C296" s="104" t="s">
        <v>140</v>
      </c>
      <c r="D296" s="102">
        <v>9.9</v>
      </c>
      <c r="E296" s="102">
        <v>6</v>
      </c>
      <c r="F296" s="102">
        <v>1.65</v>
      </c>
      <c r="G296" s="102">
        <v>9.9</v>
      </c>
      <c r="H296" s="102">
        <v>19.600000000000001</v>
      </c>
      <c r="I296" s="102">
        <v>19.600000000000001</v>
      </c>
      <c r="J296" s="102">
        <v>20.78</v>
      </c>
      <c r="K296" s="102">
        <v>865.36</v>
      </c>
      <c r="L296" s="102">
        <v>2307.64</v>
      </c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 t="s">
        <v>95</v>
      </c>
      <c r="Y296" s="102" t="s">
        <v>88</v>
      </c>
      <c r="Z296" s="102">
        <v>19.5</v>
      </c>
      <c r="AA296" s="102">
        <v>17</v>
      </c>
      <c r="AB296" s="101" t="s">
        <v>98</v>
      </c>
      <c r="AC296" s="101" t="s">
        <v>87</v>
      </c>
      <c r="AD296" s="100" t="s">
        <v>288</v>
      </c>
      <c r="AE296" s="102" t="s">
        <v>95</v>
      </c>
    </row>
    <row r="297" spans="1:31" ht="30" x14ac:dyDescent="0.25">
      <c r="A297" s="103" t="s">
        <v>289</v>
      </c>
      <c r="B297" s="103">
        <v>401.97</v>
      </c>
      <c r="C297" s="103" t="s">
        <v>102</v>
      </c>
      <c r="D297" s="102">
        <v>12</v>
      </c>
      <c r="E297" s="102">
        <v>6</v>
      </c>
      <c r="F297" s="102">
        <v>2</v>
      </c>
      <c r="G297" s="102">
        <v>14.42</v>
      </c>
      <c r="H297" s="102">
        <v>3.59</v>
      </c>
      <c r="I297" s="102"/>
      <c r="J297" s="102"/>
      <c r="K297" s="102"/>
      <c r="L297" s="102"/>
      <c r="M297" s="102"/>
      <c r="N297" s="102"/>
      <c r="O297" s="102"/>
      <c r="P297" s="113">
        <v>2.99</v>
      </c>
      <c r="Q297" s="102">
        <v>0.49</v>
      </c>
      <c r="R297" s="102">
        <v>964.73</v>
      </c>
      <c r="S297" s="102">
        <v>1929.46</v>
      </c>
      <c r="T297" s="102"/>
      <c r="U297" s="102"/>
      <c r="V297" s="102"/>
      <c r="W297" s="102"/>
      <c r="X297" s="102" t="s">
        <v>87</v>
      </c>
      <c r="Y297" s="102" t="s">
        <v>100</v>
      </c>
      <c r="Z297" s="102">
        <v>0.8</v>
      </c>
      <c r="AA297" s="102">
        <v>1.6</v>
      </c>
      <c r="AB297" s="106" t="s">
        <v>95</v>
      </c>
      <c r="AC297" s="101" t="s">
        <v>87</v>
      </c>
      <c r="AD297" s="100" t="s">
        <v>103</v>
      </c>
      <c r="AE297" s="102" t="s">
        <v>95</v>
      </c>
    </row>
    <row r="298" spans="1:31" ht="30" x14ac:dyDescent="0.25">
      <c r="A298" s="103" t="s">
        <v>289</v>
      </c>
      <c r="B298" s="103">
        <v>401.97</v>
      </c>
      <c r="C298" s="103" t="s">
        <v>290</v>
      </c>
      <c r="D298" s="102">
        <v>10</v>
      </c>
      <c r="E298" s="102">
        <v>6</v>
      </c>
      <c r="F298" s="102">
        <v>1.67</v>
      </c>
      <c r="G298" s="102">
        <v>10</v>
      </c>
      <c r="H298" s="102">
        <v>2.4900000000000002</v>
      </c>
      <c r="I298" s="102"/>
      <c r="J298" s="102"/>
      <c r="K298" s="102"/>
      <c r="L298" s="102"/>
      <c r="M298" s="102"/>
      <c r="N298" s="102"/>
      <c r="O298" s="102"/>
      <c r="P298" s="113">
        <v>2.4900000000000002</v>
      </c>
      <c r="Q298" s="102">
        <v>0.41</v>
      </c>
      <c r="R298" s="102">
        <v>1157.67</v>
      </c>
      <c r="S298" s="102">
        <v>2315.35</v>
      </c>
      <c r="T298" s="102"/>
      <c r="U298" s="102"/>
      <c r="V298" s="102"/>
      <c r="W298" s="102"/>
      <c r="X298" s="102" t="s">
        <v>87</v>
      </c>
      <c r="Y298" s="102" t="s">
        <v>100</v>
      </c>
      <c r="Z298" s="102">
        <v>1</v>
      </c>
      <c r="AA298" s="102">
        <v>2</v>
      </c>
      <c r="AB298" s="106" t="s">
        <v>95</v>
      </c>
      <c r="AC298" s="101" t="s">
        <v>87</v>
      </c>
      <c r="AD298" s="100" t="s">
        <v>103</v>
      </c>
      <c r="AE298" s="102" t="s">
        <v>95</v>
      </c>
    </row>
    <row r="299" spans="1:31" x14ac:dyDescent="0.25">
      <c r="A299" s="103" t="s">
        <v>289</v>
      </c>
      <c r="B299" s="103">
        <v>401.97</v>
      </c>
      <c r="C299" s="103" t="s">
        <v>140</v>
      </c>
      <c r="D299" s="102">
        <v>11.5</v>
      </c>
      <c r="E299" s="102">
        <v>6</v>
      </c>
      <c r="F299" s="102">
        <v>1.92</v>
      </c>
      <c r="G299" s="102">
        <v>11.5</v>
      </c>
      <c r="H299" s="102">
        <v>20.3</v>
      </c>
      <c r="I299" s="102">
        <v>20.3</v>
      </c>
      <c r="J299" s="102">
        <v>20.9</v>
      </c>
      <c r="K299" s="102">
        <v>1887.51</v>
      </c>
      <c r="L299" s="102">
        <v>5033.3599999999997</v>
      </c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 t="s">
        <v>87</v>
      </c>
      <c r="Y299" s="102" t="s">
        <v>88</v>
      </c>
      <c r="Z299" s="102">
        <v>19.5</v>
      </c>
      <c r="AA299" s="102">
        <v>17</v>
      </c>
      <c r="AB299" s="101" t="s">
        <v>87</v>
      </c>
      <c r="AC299" s="101" t="s">
        <v>87</v>
      </c>
      <c r="AD299" s="100"/>
      <c r="AE299" s="102" t="s">
        <v>87</v>
      </c>
    </row>
    <row r="300" spans="1:31" x14ac:dyDescent="0.25">
      <c r="A300" s="103" t="s">
        <v>289</v>
      </c>
      <c r="B300" s="103">
        <v>401.97</v>
      </c>
      <c r="C300" s="103" t="s">
        <v>152</v>
      </c>
      <c r="D300" s="102">
        <v>11.5</v>
      </c>
      <c r="E300" s="102">
        <v>6</v>
      </c>
      <c r="F300" s="102">
        <v>1.92</v>
      </c>
      <c r="G300" s="102">
        <v>11.5</v>
      </c>
      <c r="H300" s="102">
        <v>20.3</v>
      </c>
      <c r="I300" s="102">
        <v>20.3</v>
      </c>
      <c r="J300" s="102">
        <v>20.9</v>
      </c>
      <c r="K300" s="102">
        <v>1887.51</v>
      </c>
      <c r="L300" s="102">
        <v>5033.3599999999997</v>
      </c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 t="s">
        <v>87</v>
      </c>
      <c r="Y300" s="102" t="s">
        <v>88</v>
      </c>
      <c r="Z300" s="102">
        <v>19.5</v>
      </c>
      <c r="AA300" s="102">
        <v>17</v>
      </c>
      <c r="AB300" s="101" t="s">
        <v>87</v>
      </c>
      <c r="AC300" s="101" t="s">
        <v>87</v>
      </c>
      <c r="AD300" s="100"/>
      <c r="AE300" s="102" t="s">
        <v>87</v>
      </c>
    </row>
    <row r="301" spans="1:31" x14ac:dyDescent="0.25">
      <c r="A301" s="103" t="s">
        <v>289</v>
      </c>
      <c r="B301" s="103">
        <v>401.97</v>
      </c>
      <c r="C301" s="103" t="s">
        <v>291</v>
      </c>
      <c r="D301" s="102">
        <v>12</v>
      </c>
      <c r="E301" s="102">
        <v>6</v>
      </c>
      <c r="F301" s="102">
        <v>2</v>
      </c>
      <c r="G301" s="102">
        <v>18</v>
      </c>
      <c r="H301" s="102">
        <v>4.4800000000000004</v>
      </c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5">
        <v>2.99</v>
      </c>
      <c r="U301" s="102">
        <v>0.49</v>
      </c>
      <c r="V301" s="102">
        <v>482.36</v>
      </c>
      <c r="W301" s="102">
        <v>964.73</v>
      </c>
      <c r="X301" s="102" t="s">
        <v>87</v>
      </c>
      <c r="Y301" s="102" t="s">
        <v>94</v>
      </c>
      <c r="Z301" s="102">
        <v>0.5</v>
      </c>
      <c r="AA301" s="102">
        <v>1.5</v>
      </c>
      <c r="AB301" s="106" t="s">
        <v>95</v>
      </c>
      <c r="AC301" s="101" t="s">
        <v>87</v>
      </c>
      <c r="AD301" s="100"/>
      <c r="AE301" s="102" t="s">
        <v>95</v>
      </c>
    </row>
    <row r="302" spans="1:31" ht="30" customHeight="1" x14ac:dyDescent="0.25">
      <c r="A302" s="110" t="s">
        <v>292</v>
      </c>
      <c r="B302" s="109"/>
      <c r="C302" s="109"/>
      <c r="D302" s="109"/>
      <c r="E302" s="109" t="s">
        <v>84</v>
      </c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8"/>
      <c r="AC302" s="108"/>
      <c r="AD302" s="107"/>
      <c r="AE302" s="109"/>
    </row>
    <row r="303" spans="1:31" x14ac:dyDescent="0.25">
      <c r="A303" s="103" t="s">
        <v>293</v>
      </c>
      <c r="B303" s="103">
        <v>146.69999999999999</v>
      </c>
      <c r="C303" s="103" t="s">
        <v>294</v>
      </c>
      <c r="D303" s="102">
        <v>3.84</v>
      </c>
      <c r="E303" s="102">
        <v>4</v>
      </c>
      <c r="F303" s="102">
        <v>0.96</v>
      </c>
      <c r="G303" s="102">
        <v>3.84</v>
      </c>
      <c r="H303" s="102">
        <v>20.350000000000001</v>
      </c>
      <c r="I303" s="102">
        <v>20.350000000000001</v>
      </c>
      <c r="J303" s="102">
        <v>20.86</v>
      </c>
      <c r="K303" s="102">
        <v>2062.9699999999998</v>
      </c>
      <c r="L303" s="102">
        <v>5501.25</v>
      </c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 t="s">
        <v>87</v>
      </c>
      <c r="Y303" s="102" t="s">
        <v>88</v>
      </c>
      <c r="Z303" s="102">
        <v>19.5</v>
      </c>
      <c r="AA303" s="102">
        <v>17</v>
      </c>
      <c r="AB303" s="101" t="s">
        <v>87</v>
      </c>
      <c r="AC303" s="101" t="s">
        <v>87</v>
      </c>
      <c r="AD303" s="100"/>
      <c r="AE303" s="102" t="s">
        <v>87</v>
      </c>
    </row>
    <row r="304" spans="1:31" x14ac:dyDescent="0.25">
      <c r="A304" s="103" t="s">
        <v>293</v>
      </c>
      <c r="B304" s="103">
        <v>146.69999999999999</v>
      </c>
      <c r="C304" s="103" t="s">
        <v>267</v>
      </c>
      <c r="D304" s="102">
        <v>3.4</v>
      </c>
      <c r="E304" s="102">
        <v>4</v>
      </c>
      <c r="F304" s="102">
        <v>0.85</v>
      </c>
      <c r="G304" s="102">
        <v>3.4</v>
      </c>
      <c r="H304" s="102">
        <v>2.3199999999999998</v>
      </c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5">
        <v>2.3199999999999998</v>
      </c>
      <c r="U304" s="102">
        <v>0.57999999999999996</v>
      </c>
      <c r="V304" s="102">
        <v>621.32000000000005</v>
      </c>
      <c r="W304" s="102">
        <v>1242.6400000000001</v>
      </c>
      <c r="X304" s="102" t="s">
        <v>87</v>
      </c>
      <c r="Y304" s="102" t="s">
        <v>94</v>
      </c>
      <c r="Z304" s="102">
        <v>0.5</v>
      </c>
      <c r="AA304" s="102">
        <v>1.5</v>
      </c>
      <c r="AB304" s="106" t="s">
        <v>95</v>
      </c>
      <c r="AC304" s="101" t="s">
        <v>95</v>
      </c>
      <c r="AD304" s="100" t="s">
        <v>96</v>
      </c>
      <c r="AE304" s="102" t="s">
        <v>95</v>
      </c>
    </row>
    <row r="305" spans="1:31" x14ac:dyDescent="0.25">
      <c r="A305" s="103" t="s">
        <v>293</v>
      </c>
      <c r="B305" s="103">
        <v>147.69999999999999</v>
      </c>
      <c r="C305" s="103" t="s">
        <v>147</v>
      </c>
      <c r="D305" s="102">
        <v>0.68300000000000005</v>
      </c>
      <c r="E305" s="102">
        <v>4</v>
      </c>
      <c r="F305" s="102">
        <v>0.17</v>
      </c>
      <c r="G305" s="102">
        <v>0.68300000000000005</v>
      </c>
      <c r="H305" s="102">
        <v>20.8</v>
      </c>
      <c r="I305" s="102">
        <v>20.8</v>
      </c>
      <c r="J305" s="102">
        <v>20.98</v>
      </c>
      <c r="K305" s="102">
        <v>11677.6</v>
      </c>
      <c r="L305" s="102">
        <v>31140.26</v>
      </c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 t="s">
        <v>87</v>
      </c>
      <c r="Y305" s="102" t="s">
        <v>88</v>
      </c>
      <c r="Z305" s="102">
        <v>19.5</v>
      </c>
      <c r="AA305" s="102">
        <v>17</v>
      </c>
      <c r="AB305" s="101" t="s">
        <v>87</v>
      </c>
      <c r="AC305" s="101" t="s">
        <v>87</v>
      </c>
      <c r="AD305" s="100"/>
      <c r="AE305" s="102" t="s">
        <v>87</v>
      </c>
    </row>
    <row r="306" spans="1:31" x14ac:dyDescent="0.25">
      <c r="A306" s="104" t="s">
        <v>295</v>
      </c>
      <c r="B306" s="104">
        <v>56.14</v>
      </c>
      <c r="C306" s="104" t="s">
        <v>267</v>
      </c>
      <c r="D306" s="102">
        <v>36.4</v>
      </c>
      <c r="E306" s="102">
        <v>4</v>
      </c>
      <c r="F306" s="102">
        <v>9.1</v>
      </c>
      <c r="G306" s="102">
        <v>36.4</v>
      </c>
      <c r="H306" s="102">
        <v>64.84</v>
      </c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5">
        <v>64.84</v>
      </c>
      <c r="U306" s="105">
        <v>13.95</v>
      </c>
      <c r="V306" s="102">
        <v>22.21</v>
      </c>
      <c r="W306" s="102">
        <v>44.42</v>
      </c>
      <c r="X306" s="102" t="s">
        <v>87</v>
      </c>
      <c r="Y306" s="102" t="s">
        <v>94</v>
      </c>
      <c r="Z306" s="102">
        <v>0.5</v>
      </c>
      <c r="AA306" s="102">
        <v>1.5</v>
      </c>
      <c r="AB306" s="106" t="s">
        <v>95</v>
      </c>
      <c r="AC306" s="101" t="s">
        <v>95</v>
      </c>
      <c r="AD306" s="100" t="s">
        <v>96</v>
      </c>
      <c r="AE306" s="102" t="s">
        <v>95</v>
      </c>
    </row>
    <row r="307" spans="1:31" ht="30" x14ac:dyDescent="0.25">
      <c r="A307" s="112" t="s">
        <v>296</v>
      </c>
      <c r="B307" s="109"/>
      <c r="C307" s="109"/>
      <c r="D307" s="109"/>
      <c r="E307" s="109" t="s">
        <v>84</v>
      </c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8"/>
      <c r="AC307" s="108"/>
      <c r="AD307" s="107"/>
      <c r="AE307" s="109"/>
    </row>
    <row r="308" spans="1:31" ht="30" x14ac:dyDescent="0.25">
      <c r="A308" s="103">
        <v>2.0059999999999998</v>
      </c>
      <c r="B308" s="103">
        <v>1449</v>
      </c>
      <c r="C308" s="103" t="s">
        <v>109</v>
      </c>
      <c r="D308" s="102">
        <v>12</v>
      </c>
      <c r="E308" s="102">
        <v>4</v>
      </c>
      <c r="F308" s="102">
        <v>3</v>
      </c>
      <c r="G308" s="102">
        <v>12</v>
      </c>
      <c r="H308" s="102">
        <v>0.83</v>
      </c>
      <c r="I308" s="102"/>
      <c r="J308" s="102"/>
      <c r="K308" s="102"/>
      <c r="L308" s="102"/>
      <c r="M308" s="102"/>
      <c r="N308" s="102"/>
      <c r="O308" s="102"/>
      <c r="P308" s="102">
        <v>0.83</v>
      </c>
      <c r="Q308" s="102">
        <v>0.21</v>
      </c>
      <c r="R308" s="102">
        <v>3477.6</v>
      </c>
      <c r="S308" s="102">
        <v>6955.2</v>
      </c>
      <c r="T308" s="102"/>
      <c r="U308" s="102"/>
      <c r="V308" s="102"/>
      <c r="W308" s="102"/>
      <c r="X308" s="102" t="s">
        <v>95</v>
      </c>
      <c r="Y308" s="102" t="s">
        <v>100</v>
      </c>
      <c r="Z308" s="102">
        <v>0.8</v>
      </c>
      <c r="AA308" s="102">
        <v>1.6</v>
      </c>
      <c r="AB308" s="101" t="s">
        <v>98</v>
      </c>
      <c r="AC308" s="101" t="s">
        <v>87</v>
      </c>
      <c r="AD308" s="100"/>
      <c r="AE308" s="102" t="s">
        <v>95</v>
      </c>
    </row>
    <row r="309" spans="1:31" x14ac:dyDescent="0.25">
      <c r="A309" s="103">
        <v>2.0059999999999998</v>
      </c>
      <c r="B309" s="103">
        <v>1449</v>
      </c>
      <c r="C309" s="103" t="s">
        <v>131</v>
      </c>
      <c r="D309" s="102">
        <v>12</v>
      </c>
      <c r="E309" s="102">
        <v>4</v>
      </c>
      <c r="F309" s="102">
        <v>3</v>
      </c>
      <c r="G309" s="102">
        <v>12</v>
      </c>
      <c r="H309" s="102">
        <v>20.73</v>
      </c>
      <c r="I309" s="102">
        <v>20.73</v>
      </c>
      <c r="J309" s="102">
        <v>20.96</v>
      </c>
      <c r="K309" s="102">
        <v>6520.5</v>
      </c>
      <c r="L309" s="102">
        <v>17388</v>
      </c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 t="s">
        <v>95</v>
      </c>
      <c r="Y309" s="102" t="s">
        <v>88</v>
      </c>
      <c r="Z309" s="102">
        <v>19.5</v>
      </c>
      <c r="AA309" s="102">
        <v>17</v>
      </c>
      <c r="AB309" s="101" t="s">
        <v>98</v>
      </c>
      <c r="AC309" s="101" t="s">
        <v>87</v>
      </c>
      <c r="AD309" s="100"/>
      <c r="AE309" s="102" t="s">
        <v>87</v>
      </c>
    </row>
    <row r="310" spans="1:31" x14ac:dyDescent="0.25">
      <c r="A310" s="103">
        <v>2.0059999999999998</v>
      </c>
      <c r="B310" s="103">
        <v>1449</v>
      </c>
      <c r="C310" s="103" t="s">
        <v>86</v>
      </c>
      <c r="D310" s="102">
        <v>12</v>
      </c>
      <c r="E310" s="102">
        <v>4</v>
      </c>
      <c r="F310" s="102">
        <v>3</v>
      </c>
      <c r="G310" s="102">
        <v>12</v>
      </c>
      <c r="H310" s="102">
        <v>20.73</v>
      </c>
      <c r="I310" s="102">
        <v>20.73</v>
      </c>
      <c r="J310" s="102">
        <v>20.96</v>
      </c>
      <c r="K310" s="102">
        <v>6520.5</v>
      </c>
      <c r="L310" s="102">
        <v>17388</v>
      </c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 t="s">
        <v>95</v>
      </c>
      <c r="Y310" s="102" t="s">
        <v>88</v>
      </c>
      <c r="Z310" s="102">
        <v>19.5</v>
      </c>
      <c r="AA310" s="102">
        <v>17</v>
      </c>
      <c r="AB310" s="101" t="s">
        <v>98</v>
      </c>
      <c r="AC310" s="101" t="s">
        <v>87</v>
      </c>
      <c r="AD310" s="100"/>
      <c r="AE310" s="102" t="s">
        <v>87</v>
      </c>
    </row>
    <row r="311" spans="1:31" x14ac:dyDescent="0.25">
      <c r="A311" s="103">
        <v>2.0059999999999998</v>
      </c>
      <c r="B311" s="103">
        <v>1449</v>
      </c>
      <c r="C311" s="103" t="s">
        <v>128</v>
      </c>
      <c r="D311" s="102">
        <v>12</v>
      </c>
      <c r="E311" s="102">
        <v>4</v>
      </c>
      <c r="F311" s="102">
        <v>3</v>
      </c>
      <c r="G311" s="102">
        <v>12</v>
      </c>
      <c r="H311" s="102">
        <v>20.73</v>
      </c>
      <c r="I311" s="102">
        <v>20.73</v>
      </c>
      <c r="J311" s="102">
        <v>20.96</v>
      </c>
      <c r="K311" s="102">
        <v>6520.5</v>
      </c>
      <c r="L311" s="102">
        <v>17388</v>
      </c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 t="s">
        <v>95</v>
      </c>
      <c r="Y311" s="102" t="s">
        <v>88</v>
      </c>
      <c r="Z311" s="102">
        <v>19.5</v>
      </c>
      <c r="AA311" s="102">
        <v>17</v>
      </c>
      <c r="AB311" s="101" t="s">
        <v>98</v>
      </c>
      <c r="AC311" s="101" t="s">
        <v>87</v>
      </c>
      <c r="AD311" s="100"/>
      <c r="AE311" s="102" t="s">
        <v>87</v>
      </c>
    </row>
    <row r="312" spans="1:31" x14ac:dyDescent="0.25">
      <c r="A312" s="104">
        <v>2.0009999999999999</v>
      </c>
      <c r="B312" s="104">
        <v>1721</v>
      </c>
      <c r="C312" s="104" t="s">
        <v>128</v>
      </c>
      <c r="D312" s="102">
        <v>12</v>
      </c>
      <c r="E312" s="102">
        <v>4</v>
      </c>
      <c r="F312" s="102">
        <v>3</v>
      </c>
      <c r="G312" s="102">
        <v>12</v>
      </c>
      <c r="H312" s="102">
        <v>20.75</v>
      </c>
      <c r="I312" s="102">
        <v>20.75</v>
      </c>
      <c r="J312" s="102">
        <v>20.96</v>
      </c>
      <c r="K312" s="102">
        <v>7744.5</v>
      </c>
      <c r="L312" s="102">
        <v>20652</v>
      </c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 t="s">
        <v>95</v>
      </c>
      <c r="Y312" s="102" t="s">
        <v>88</v>
      </c>
      <c r="Z312" s="102">
        <v>19.5</v>
      </c>
      <c r="AA312" s="102">
        <v>17</v>
      </c>
      <c r="AB312" s="101" t="s">
        <v>98</v>
      </c>
      <c r="AC312" s="101" t="s">
        <v>87</v>
      </c>
      <c r="AD312" s="100"/>
      <c r="AE312" s="102" t="s">
        <v>87</v>
      </c>
    </row>
    <row r="313" spans="1:31" x14ac:dyDescent="0.25">
      <c r="A313" s="103" t="s">
        <v>297</v>
      </c>
      <c r="B313" s="103">
        <v>4110</v>
      </c>
      <c r="C313" s="103" t="s">
        <v>128</v>
      </c>
      <c r="D313" s="102"/>
      <c r="E313" s="102">
        <v>4</v>
      </c>
      <c r="F313" s="102">
        <v>0</v>
      </c>
      <c r="G313" s="102"/>
      <c r="H313" s="102">
        <v>20.9</v>
      </c>
      <c r="I313" s="102">
        <v>20.9</v>
      </c>
      <c r="J313" s="102">
        <v>21</v>
      </c>
      <c r="K313" s="102" t="e">
        <v>#DIV/0!</v>
      </c>
      <c r="L313" s="102" t="e">
        <v>#DIV/0!</v>
      </c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 t="s">
        <v>87</v>
      </c>
      <c r="Y313" s="102" t="s">
        <v>88</v>
      </c>
      <c r="Z313" s="102">
        <v>19.5</v>
      </c>
      <c r="AA313" s="102">
        <v>17</v>
      </c>
      <c r="AB313" s="101" t="s">
        <v>87</v>
      </c>
      <c r="AC313" s="101" t="s">
        <v>87</v>
      </c>
      <c r="AD313" s="100"/>
      <c r="AE313" s="102" t="s">
        <v>87</v>
      </c>
    </row>
    <row r="314" spans="1:31" ht="30" customHeight="1" x14ac:dyDescent="0.25">
      <c r="A314" s="110" t="s">
        <v>298</v>
      </c>
      <c r="B314" s="109"/>
      <c r="C314" s="109"/>
      <c r="D314" s="109"/>
      <c r="E314" s="109" t="s">
        <v>84</v>
      </c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8"/>
      <c r="AC314" s="108"/>
      <c r="AD314" s="107"/>
      <c r="AE314" s="109"/>
    </row>
    <row r="315" spans="1:31" x14ac:dyDescent="0.25">
      <c r="A315" s="104" t="s">
        <v>299</v>
      </c>
      <c r="B315" s="104">
        <v>323</v>
      </c>
      <c r="C315" s="104" t="s">
        <v>300</v>
      </c>
      <c r="D315" s="102">
        <v>576</v>
      </c>
      <c r="E315" s="102">
        <v>0.4</v>
      </c>
      <c r="F315" s="102">
        <v>1440</v>
      </c>
      <c r="G315" s="102">
        <v>576</v>
      </c>
      <c r="H315" s="102">
        <v>16.37</v>
      </c>
      <c r="I315" s="102">
        <v>16.37</v>
      </c>
      <c r="J315" s="102">
        <v>3.85</v>
      </c>
      <c r="K315" s="102">
        <v>30.28</v>
      </c>
      <c r="L315" s="102">
        <v>80.75</v>
      </c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 t="s">
        <v>95</v>
      </c>
      <c r="Y315" s="102" t="s">
        <v>88</v>
      </c>
      <c r="Z315" s="102">
        <v>19.5</v>
      </c>
      <c r="AA315" s="102">
        <v>17</v>
      </c>
      <c r="AB315" s="101" t="s">
        <v>98</v>
      </c>
      <c r="AC315" s="101" t="s">
        <v>87</v>
      </c>
      <c r="AD315" s="100" t="s">
        <v>301</v>
      </c>
      <c r="AE315" s="102" t="s">
        <v>95</v>
      </c>
    </row>
    <row r="316" spans="1:31" ht="30" customHeight="1" x14ac:dyDescent="0.25">
      <c r="A316" s="110" t="s">
        <v>302</v>
      </c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8"/>
      <c r="AC316" s="108"/>
      <c r="AD316" s="107"/>
      <c r="AE316" s="109"/>
    </row>
    <row r="317" spans="1:31" x14ac:dyDescent="0.25">
      <c r="A317" s="103" t="s">
        <v>303</v>
      </c>
      <c r="B317" s="103">
        <v>10.81</v>
      </c>
      <c r="C317" s="103" t="s">
        <v>172</v>
      </c>
      <c r="D317" s="102">
        <v>0.16320000000000001</v>
      </c>
      <c r="E317" s="102">
        <v>20</v>
      </c>
      <c r="F317" s="102">
        <v>0.01</v>
      </c>
      <c r="G317" s="102">
        <v>0.16320000000000001</v>
      </c>
      <c r="H317" s="102">
        <v>22.46</v>
      </c>
      <c r="I317" s="102"/>
      <c r="J317" s="102"/>
      <c r="K317" s="102"/>
      <c r="L317" s="102"/>
      <c r="M317" s="102">
        <v>22.46</v>
      </c>
      <c r="N317" s="102">
        <v>20.98</v>
      </c>
      <c r="O317" s="102">
        <v>4888.3500000000004</v>
      </c>
      <c r="P317" s="102"/>
      <c r="Q317" s="102"/>
      <c r="R317" s="102"/>
      <c r="S317" s="102"/>
      <c r="T317" s="102"/>
      <c r="U317" s="102"/>
      <c r="V317" s="102"/>
      <c r="W317" s="102"/>
      <c r="X317" s="102" t="s">
        <v>87</v>
      </c>
      <c r="Y317" s="102" t="s">
        <v>113</v>
      </c>
      <c r="Z317" s="102">
        <v>23</v>
      </c>
      <c r="AA317" s="102" t="s">
        <v>114</v>
      </c>
      <c r="AB317" s="101" t="s">
        <v>87</v>
      </c>
      <c r="AC317" s="101" t="s">
        <v>87</v>
      </c>
      <c r="AD317" s="100"/>
      <c r="AE317" s="102" t="s">
        <v>87</v>
      </c>
    </row>
    <row r="318" spans="1:31" x14ac:dyDescent="0.25">
      <c r="A318" s="104" t="s">
        <v>304</v>
      </c>
      <c r="B318" s="104">
        <v>20.76</v>
      </c>
      <c r="C318" s="104" t="s">
        <v>267</v>
      </c>
      <c r="D318" s="102">
        <v>3.4</v>
      </c>
      <c r="E318" s="102">
        <v>20</v>
      </c>
      <c r="F318" s="102">
        <v>0.17</v>
      </c>
      <c r="G318" s="102">
        <v>3.4</v>
      </c>
      <c r="H318" s="102">
        <v>16.38</v>
      </c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5">
        <v>16.38</v>
      </c>
      <c r="U318" s="102">
        <v>0.81</v>
      </c>
      <c r="V318" s="102">
        <v>87.92</v>
      </c>
      <c r="W318" s="102">
        <v>175.85</v>
      </c>
      <c r="X318" s="102" t="s">
        <v>87</v>
      </c>
      <c r="Y318" s="102" t="s">
        <v>94</v>
      </c>
      <c r="Z318" s="102">
        <v>0.5</v>
      </c>
      <c r="AA318" s="102">
        <v>1.5</v>
      </c>
      <c r="AB318" s="106" t="s">
        <v>95</v>
      </c>
      <c r="AC318" s="101" t="s">
        <v>95</v>
      </c>
      <c r="AD318" s="100" t="s">
        <v>96</v>
      </c>
      <c r="AE318" s="102" t="s">
        <v>95</v>
      </c>
    </row>
    <row r="319" spans="1:31" x14ac:dyDescent="0.25">
      <c r="A319" s="103" t="s">
        <v>305</v>
      </c>
      <c r="B319" s="103">
        <v>32.57</v>
      </c>
      <c r="C319" s="103" t="s">
        <v>267</v>
      </c>
      <c r="D319" s="102">
        <v>36.4</v>
      </c>
      <c r="E319" s="102">
        <v>20</v>
      </c>
      <c r="F319" s="102">
        <v>1.82</v>
      </c>
      <c r="G319" s="102">
        <v>36.4</v>
      </c>
      <c r="H319" s="102">
        <v>111.76</v>
      </c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5">
        <v>111.76</v>
      </c>
      <c r="U319" s="105">
        <v>5.29</v>
      </c>
      <c r="V319" s="102">
        <v>12.88</v>
      </c>
      <c r="W319" s="102">
        <v>25.77</v>
      </c>
      <c r="X319" s="102" t="s">
        <v>87</v>
      </c>
      <c r="Y319" s="102" t="s">
        <v>94</v>
      </c>
      <c r="Z319" s="102">
        <v>0.5</v>
      </c>
      <c r="AA319" s="102">
        <v>1.5</v>
      </c>
      <c r="AB319" s="106" t="s">
        <v>95</v>
      </c>
      <c r="AC319" s="101" t="s">
        <v>95</v>
      </c>
      <c r="AD319" s="100" t="s">
        <v>96</v>
      </c>
      <c r="AE319" s="102" t="s">
        <v>95</v>
      </c>
    </row>
    <row r="320" spans="1:31" x14ac:dyDescent="0.25">
      <c r="A320" s="104" t="s">
        <v>306</v>
      </c>
      <c r="B320" s="104">
        <v>32.54</v>
      </c>
      <c r="C320" s="104" t="s">
        <v>267</v>
      </c>
      <c r="D320" s="102">
        <v>3.4</v>
      </c>
      <c r="E320" s="102">
        <v>20</v>
      </c>
      <c r="F320" s="102">
        <v>0.17</v>
      </c>
      <c r="G320" s="102">
        <v>6.8</v>
      </c>
      <c r="H320" s="102">
        <v>20.9</v>
      </c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5">
        <v>10.45</v>
      </c>
      <c r="U320" s="102">
        <v>0.52</v>
      </c>
      <c r="V320" s="102">
        <v>137.82</v>
      </c>
      <c r="W320" s="102">
        <v>275.63</v>
      </c>
      <c r="X320" s="102" t="s">
        <v>87</v>
      </c>
      <c r="Y320" s="102" t="s">
        <v>94</v>
      </c>
      <c r="Z320" s="102">
        <v>0.5</v>
      </c>
      <c r="AA320" s="102">
        <v>1.5</v>
      </c>
      <c r="AB320" s="106" t="s">
        <v>95</v>
      </c>
      <c r="AC320" s="101" t="s">
        <v>95</v>
      </c>
      <c r="AD320" s="100" t="s">
        <v>96</v>
      </c>
      <c r="AE320" s="102" t="s">
        <v>95</v>
      </c>
    </row>
    <row r="321" spans="1:31" x14ac:dyDescent="0.25">
      <c r="A321" s="103" t="s">
        <v>307</v>
      </c>
      <c r="B321" s="103">
        <v>130.69999999999999</v>
      </c>
      <c r="C321" s="103" t="s">
        <v>308</v>
      </c>
      <c r="D321" s="102">
        <v>10</v>
      </c>
      <c r="E321" s="102">
        <v>20</v>
      </c>
      <c r="F321" s="102">
        <v>0.5</v>
      </c>
      <c r="G321" s="102">
        <v>10</v>
      </c>
      <c r="H321" s="102">
        <v>19.3</v>
      </c>
      <c r="I321" s="102">
        <v>19.3</v>
      </c>
      <c r="J321" s="102">
        <v>20.92</v>
      </c>
      <c r="K321" s="102">
        <v>705.78</v>
      </c>
      <c r="L321" s="102">
        <v>1882.08</v>
      </c>
      <c r="M321" s="102"/>
      <c r="N321" s="102"/>
      <c r="O321" s="102"/>
      <c r="P321" s="102"/>
      <c r="Q321" s="102"/>
      <c r="R321" s="102"/>
      <c r="S321" s="102"/>
      <c r="T321" s="105"/>
      <c r="U321" s="102"/>
      <c r="V321" s="102"/>
      <c r="W321" s="102"/>
      <c r="X321" s="102" t="s">
        <v>87</v>
      </c>
      <c r="Y321" s="102" t="s">
        <v>88</v>
      </c>
      <c r="Z321" s="102">
        <v>19.5</v>
      </c>
      <c r="AA321" s="102">
        <v>17</v>
      </c>
      <c r="AB321" s="101" t="s">
        <v>87</v>
      </c>
      <c r="AC321" s="101" t="s">
        <v>87</v>
      </c>
      <c r="AD321" s="100"/>
      <c r="AE321" s="102" t="s">
        <v>87</v>
      </c>
    </row>
    <row r="322" spans="1:31" x14ac:dyDescent="0.25">
      <c r="A322" s="103" t="s">
        <v>307</v>
      </c>
      <c r="B322" s="103">
        <v>130.69999999999999</v>
      </c>
      <c r="C322" s="103" t="s">
        <v>123</v>
      </c>
      <c r="D322" s="102">
        <v>10</v>
      </c>
      <c r="E322" s="102">
        <v>20</v>
      </c>
      <c r="F322" s="102">
        <v>0.5</v>
      </c>
      <c r="G322" s="102">
        <v>10</v>
      </c>
      <c r="H322" s="102">
        <v>19.3</v>
      </c>
      <c r="I322" s="102">
        <v>19.3</v>
      </c>
      <c r="J322" s="102">
        <v>20.92</v>
      </c>
      <c r="K322" s="102">
        <v>705.78</v>
      </c>
      <c r="L322" s="102">
        <v>1882.08</v>
      </c>
      <c r="M322" s="102"/>
      <c r="N322" s="102"/>
      <c r="O322" s="102"/>
      <c r="P322" s="102"/>
      <c r="Q322" s="102"/>
      <c r="R322" s="102"/>
      <c r="S322" s="102"/>
      <c r="T322" s="105"/>
      <c r="U322" s="102"/>
      <c r="V322" s="102"/>
      <c r="W322" s="102"/>
      <c r="X322" s="102" t="s">
        <v>87</v>
      </c>
      <c r="Y322" s="102" t="s">
        <v>88</v>
      </c>
      <c r="Z322" s="102">
        <v>19.5</v>
      </c>
      <c r="AA322" s="102">
        <v>17</v>
      </c>
      <c r="AB322" s="101" t="s">
        <v>87</v>
      </c>
      <c r="AC322" s="101" t="s">
        <v>87</v>
      </c>
      <c r="AD322" s="100"/>
      <c r="AE322" s="102" t="s">
        <v>87</v>
      </c>
    </row>
    <row r="323" spans="1:31" x14ac:dyDescent="0.25">
      <c r="A323" s="104" t="s">
        <v>309</v>
      </c>
      <c r="B323" s="104">
        <v>33</v>
      </c>
      <c r="C323" s="104" t="s">
        <v>310</v>
      </c>
      <c r="D323" s="102">
        <v>0.18</v>
      </c>
      <c r="E323" s="102">
        <v>20</v>
      </c>
      <c r="F323" s="102">
        <v>0.01</v>
      </c>
      <c r="G323" s="102">
        <v>0.18</v>
      </c>
      <c r="H323" s="102">
        <v>21.5</v>
      </c>
      <c r="I323" s="102"/>
      <c r="J323" s="102"/>
      <c r="K323" s="102"/>
      <c r="L323" s="102"/>
      <c r="M323" s="102">
        <v>21.5</v>
      </c>
      <c r="N323" s="102">
        <v>20.99</v>
      </c>
      <c r="O323" s="102">
        <v>13530</v>
      </c>
      <c r="P323" s="102"/>
      <c r="Q323" s="102"/>
      <c r="R323" s="102"/>
      <c r="S323" s="102"/>
      <c r="T323" s="105"/>
      <c r="U323" s="102"/>
      <c r="V323" s="102"/>
      <c r="W323" s="102"/>
      <c r="X323" s="102" t="s">
        <v>87</v>
      </c>
      <c r="Y323" s="102" t="s">
        <v>113</v>
      </c>
      <c r="Z323" s="102">
        <v>23</v>
      </c>
      <c r="AA323" s="102" t="s">
        <v>114</v>
      </c>
      <c r="AB323" s="101" t="s">
        <v>87</v>
      </c>
      <c r="AC323" s="101" t="s">
        <v>87</v>
      </c>
      <c r="AD323" s="100"/>
      <c r="AE323" s="102" t="s">
        <v>87</v>
      </c>
    </row>
    <row r="324" spans="1:31" x14ac:dyDescent="0.25">
      <c r="A324" s="103" t="s">
        <v>311</v>
      </c>
      <c r="B324" s="103">
        <v>45.74</v>
      </c>
      <c r="C324" s="103" t="s">
        <v>172</v>
      </c>
      <c r="D324" s="102">
        <v>0.18</v>
      </c>
      <c r="E324" s="102">
        <v>20</v>
      </c>
      <c r="F324" s="102">
        <v>0.01</v>
      </c>
      <c r="G324" s="102">
        <v>0.18</v>
      </c>
      <c r="H324" s="102">
        <v>21.34</v>
      </c>
      <c r="I324" s="102"/>
      <c r="J324" s="102"/>
      <c r="K324" s="102"/>
      <c r="L324" s="102"/>
      <c r="M324" s="102">
        <v>21.34</v>
      </c>
      <c r="N324" s="102">
        <v>21</v>
      </c>
      <c r="O324" s="102">
        <v>18753.400000000001</v>
      </c>
      <c r="P324" s="102"/>
      <c r="Q324" s="102"/>
      <c r="R324" s="102"/>
      <c r="S324" s="102"/>
      <c r="T324" s="105"/>
      <c r="U324" s="102"/>
      <c r="V324" s="102"/>
      <c r="W324" s="102"/>
      <c r="X324" s="102" t="s">
        <v>87</v>
      </c>
      <c r="Y324" s="102" t="s">
        <v>113</v>
      </c>
      <c r="Z324" s="102">
        <v>23</v>
      </c>
      <c r="AA324" s="102" t="s">
        <v>114</v>
      </c>
      <c r="AB324" s="101" t="s">
        <v>87</v>
      </c>
      <c r="AC324" s="101" t="s">
        <v>87</v>
      </c>
      <c r="AD324" s="100"/>
      <c r="AE324" s="102" t="s">
        <v>87</v>
      </c>
    </row>
    <row r="325" spans="1:31" x14ac:dyDescent="0.25">
      <c r="A325" s="104" t="s">
        <v>312</v>
      </c>
      <c r="B325" s="104">
        <v>46.29</v>
      </c>
      <c r="C325" s="104" t="s">
        <v>172</v>
      </c>
      <c r="D325" s="102">
        <v>0.18</v>
      </c>
      <c r="E325" s="102">
        <v>20</v>
      </c>
      <c r="F325" s="102">
        <v>0.01</v>
      </c>
      <c r="G325" s="102">
        <v>0.18</v>
      </c>
      <c r="H325" s="102">
        <v>21.34</v>
      </c>
      <c r="I325" s="102"/>
      <c r="J325" s="102"/>
      <c r="K325" s="102"/>
      <c r="L325" s="102"/>
      <c r="M325" s="102">
        <v>21.34</v>
      </c>
      <c r="N325" s="102">
        <v>21</v>
      </c>
      <c r="O325" s="102">
        <v>18978.900000000001</v>
      </c>
      <c r="P325" s="102"/>
      <c r="Q325" s="102"/>
      <c r="R325" s="102"/>
      <c r="S325" s="102"/>
      <c r="T325" s="105"/>
      <c r="U325" s="102"/>
      <c r="V325" s="102"/>
      <c r="W325" s="102"/>
      <c r="X325" s="102" t="s">
        <v>87</v>
      </c>
      <c r="Y325" s="102" t="s">
        <v>113</v>
      </c>
      <c r="Z325" s="102">
        <v>23</v>
      </c>
      <c r="AA325" s="102" t="s">
        <v>114</v>
      </c>
      <c r="AB325" s="101" t="s">
        <v>87</v>
      </c>
      <c r="AC325" s="101" t="s">
        <v>87</v>
      </c>
      <c r="AD325" s="100"/>
      <c r="AE325" s="102" t="s">
        <v>87</v>
      </c>
    </row>
    <row r="326" spans="1:31" x14ac:dyDescent="0.25">
      <c r="A326" s="103" t="s">
        <v>313</v>
      </c>
      <c r="B326" s="103">
        <v>31.52</v>
      </c>
      <c r="C326" s="103" t="s">
        <v>119</v>
      </c>
      <c r="D326" s="102">
        <v>0.18</v>
      </c>
      <c r="E326" s="102">
        <v>20</v>
      </c>
      <c r="F326" s="102">
        <v>0.01</v>
      </c>
      <c r="G326" s="102">
        <v>0.18</v>
      </c>
      <c r="H326" s="102">
        <v>21.52</v>
      </c>
      <c r="I326" s="102"/>
      <c r="J326" s="102"/>
      <c r="K326" s="102"/>
      <c r="L326" s="102"/>
      <c r="M326" s="102">
        <v>21.52</v>
      </c>
      <c r="N326" s="102">
        <v>20.99</v>
      </c>
      <c r="O326" s="102">
        <v>12923.2</v>
      </c>
      <c r="P326" s="102"/>
      <c r="Q326" s="102"/>
      <c r="R326" s="102"/>
      <c r="S326" s="102"/>
      <c r="T326" s="105"/>
      <c r="U326" s="102"/>
      <c r="V326" s="102"/>
      <c r="W326" s="102"/>
      <c r="X326" s="102" t="s">
        <v>87</v>
      </c>
      <c r="Y326" s="102" t="s">
        <v>113</v>
      </c>
      <c r="Z326" s="102">
        <v>23</v>
      </c>
      <c r="AA326" s="102" t="s">
        <v>114</v>
      </c>
      <c r="AB326" s="101" t="s">
        <v>87</v>
      </c>
      <c r="AC326" s="101" t="s">
        <v>87</v>
      </c>
      <c r="AD326" s="100"/>
      <c r="AE326" s="102" t="s">
        <v>87</v>
      </c>
    </row>
    <row r="327" spans="1:31" x14ac:dyDescent="0.25">
      <c r="A327" s="104" t="s">
        <v>314</v>
      </c>
      <c r="B327" s="104">
        <v>56.18</v>
      </c>
      <c r="C327" s="104" t="s">
        <v>267</v>
      </c>
      <c r="D327" s="102">
        <v>18.2</v>
      </c>
      <c r="E327" s="102">
        <v>20</v>
      </c>
      <c r="F327" s="102">
        <v>0.91</v>
      </c>
      <c r="G327" s="102">
        <v>36.4</v>
      </c>
      <c r="H327" s="102">
        <v>64.790000000000006</v>
      </c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5">
        <v>32.4</v>
      </c>
      <c r="U327" s="102">
        <v>1.59</v>
      </c>
      <c r="V327" s="102">
        <v>44.45</v>
      </c>
      <c r="W327" s="102">
        <v>88.9</v>
      </c>
      <c r="X327" s="102" t="s">
        <v>87</v>
      </c>
      <c r="Y327" s="102" t="s">
        <v>94</v>
      </c>
      <c r="Z327" s="102">
        <v>0.5</v>
      </c>
      <c r="AA327" s="102">
        <v>1.5</v>
      </c>
      <c r="AB327" s="106" t="s">
        <v>95</v>
      </c>
      <c r="AC327" s="101" t="s">
        <v>95</v>
      </c>
      <c r="AD327" s="100" t="s">
        <v>96</v>
      </c>
      <c r="AE327" s="102" t="s">
        <v>95</v>
      </c>
    </row>
    <row r="328" spans="1:31" x14ac:dyDescent="0.25">
      <c r="A328" s="103" t="s">
        <v>315</v>
      </c>
      <c r="B328" s="103">
        <v>62.14</v>
      </c>
      <c r="C328" s="103" t="s">
        <v>172</v>
      </c>
      <c r="D328" s="102">
        <v>4.6500000000000004</v>
      </c>
      <c r="E328" s="102">
        <v>20</v>
      </c>
      <c r="F328" s="102">
        <v>0.23</v>
      </c>
      <c r="G328" s="102">
        <v>4.6500000000000004</v>
      </c>
      <c r="H328" s="102">
        <v>28.43</v>
      </c>
      <c r="I328" s="102"/>
      <c r="J328" s="102"/>
      <c r="K328" s="102"/>
      <c r="L328" s="102"/>
      <c r="M328" s="105">
        <v>28.43</v>
      </c>
      <c r="N328" s="102">
        <v>20.92</v>
      </c>
      <c r="O328" s="102">
        <v>986.22</v>
      </c>
      <c r="P328" s="102"/>
      <c r="Q328" s="102"/>
      <c r="R328" s="102"/>
      <c r="S328" s="102"/>
      <c r="T328" s="105"/>
      <c r="U328" s="102"/>
      <c r="V328" s="102"/>
      <c r="W328" s="102"/>
      <c r="X328" s="102" t="s">
        <v>87</v>
      </c>
      <c r="Y328" s="102" t="s">
        <v>113</v>
      </c>
      <c r="Z328" s="102">
        <v>23</v>
      </c>
      <c r="AA328" s="102" t="s">
        <v>114</v>
      </c>
      <c r="AB328" s="106" t="s">
        <v>95</v>
      </c>
      <c r="AC328" s="101" t="s">
        <v>95</v>
      </c>
      <c r="AD328" s="100"/>
      <c r="AE328" s="102" t="s">
        <v>95</v>
      </c>
    </row>
    <row r="329" spans="1:31" x14ac:dyDescent="0.25">
      <c r="A329" s="103" t="s">
        <v>315</v>
      </c>
      <c r="B329" s="103">
        <v>62.14</v>
      </c>
      <c r="C329" s="103" t="s">
        <v>147</v>
      </c>
      <c r="D329" s="102">
        <v>0.85</v>
      </c>
      <c r="E329" s="102">
        <v>20</v>
      </c>
      <c r="F329" s="102">
        <v>0.04</v>
      </c>
      <c r="G329" s="102">
        <v>17</v>
      </c>
      <c r="H329" s="102">
        <v>48.31</v>
      </c>
      <c r="I329" s="102">
        <v>20.61</v>
      </c>
      <c r="J329" s="102">
        <v>20.99</v>
      </c>
      <c r="K329" s="102">
        <v>3947.72</v>
      </c>
      <c r="L329" s="102">
        <v>10527.25</v>
      </c>
      <c r="M329" s="102"/>
      <c r="N329" s="102"/>
      <c r="O329" s="102"/>
      <c r="P329" s="102"/>
      <c r="Q329" s="102"/>
      <c r="R329" s="102"/>
      <c r="S329" s="102"/>
      <c r="T329" s="105"/>
      <c r="U329" s="102"/>
      <c r="V329" s="102"/>
      <c r="W329" s="102"/>
      <c r="X329" s="102" t="s">
        <v>87</v>
      </c>
      <c r="Y329" s="102" t="s">
        <v>88</v>
      </c>
      <c r="Z329" s="102">
        <v>19.5</v>
      </c>
      <c r="AA329" s="102">
        <v>17</v>
      </c>
      <c r="AB329" s="101" t="s">
        <v>87</v>
      </c>
      <c r="AC329" s="101" t="s">
        <v>87</v>
      </c>
      <c r="AD329" s="100"/>
      <c r="AE329" s="102" t="s">
        <v>87</v>
      </c>
    </row>
    <row r="330" spans="1:31" x14ac:dyDescent="0.25">
      <c r="A330" s="104" t="s">
        <v>316</v>
      </c>
      <c r="B330" s="104">
        <v>44.47</v>
      </c>
      <c r="C330" s="104" t="s">
        <v>267</v>
      </c>
      <c r="D330" s="102">
        <v>3.4</v>
      </c>
      <c r="E330" s="102">
        <v>20</v>
      </c>
      <c r="F330" s="102">
        <v>0.17</v>
      </c>
      <c r="G330" s="102">
        <v>3.4</v>
      </c>
      <c r="H330" s="102">
        <v>7.65</v>
      </c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5">
        <v>7.65</v>
      </c>
      <c r="U330" s="102">
        <v>0.38</v>
      </c>
      <c r="V330" s="102">
        <v>188.34</v>
      </c>
      <c r="W330" s="102">
        <v>376.69</v>
      </c>
      <c r="X330" s="102" t="s">
        <v>87</v>
      </c>
      <c r="Y330" s="102" t="s">
        <v>94</v>
      </c>
      <c r="Z330" s="102">
        <v>0.5</v>
      </c>
      <c r="AA330" s="102">
        <v>1.5</v>
      </c>
      <c r="AB330" s="106" t="s">
        <v>95</v>
      </c>
      <c r="AC330" s="101" t="s">
        <v>95</v>
      </c>
      <c r="AD330" s="100" t="s">
        <v>96</v>
      </c>
      <c r="AE330" s="102" t="s">
        <v>95</v>
      </c>
    </row>
    <row r="331" spans="1:31" x14ac:dyDescent="0.25">
      <c r="A331" s="103" t="s">
        <v>317</v>
      </c>
      <c r="B331" s="103">
        <v>32.369999999999997</v>
      </c>
      <c r="C331" s="103" t="s">
        <v>267</v>
      </c>
      <c r="D331" s="102">
        <v>3.4</v>
      </c>
      <c r="E331" s="102">
        <v>20</v>
      </c>
      <c r="F331" s="102">
        <v>0.17</v>
      </c>
      <c r="G331" s="102">
        <v>6.8</v>
      </c>
      <c r="H331" s="102">
        <v>21.01</v>
      </c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5">
        <v>10.5</v>
      </c>
      <c r="U331" s="102">
        <v>0.52</v>
      </c>
      <c r="V331" s="102">
        <v>137.1</v>
      </c>
      <c r="W331" s="102">
        <v>274.19</v>
      </c>
      <c r="X331" s="102" t="s">
        <v>87</v>
      </c>
      <c r="Y331" s="102" t="s">
        <v>94</v>
      </c>
      <c r="Z331" s="102">
        <v>0.5</v>
      </c>
      <c r="AA331" s="102">
        <v>1.5</v>
      </c>
      <c r="AB331" s="106" t="s">
        <v>95</v>
      </c>
      <c r="AC331" s="101" t="s">
        <v>95</v>
      </c>
      <c r="AD331" s="100" t="s">
        <v>96</v>
      </c>
      <c r="AE331" s="102" t="s">
        <v>95</v>
      </c>
    </row>
    <row r="332" spans="1:31" x14ac:dyDescent="0.25">
      <c r="A332" s="104" t="s">
        <v>318</v>
      </c>
      <c r="B332" s="104">
        <v>33.090000000000003</v>
      </c>
      <c r="C332" s="104" t="s">
        <v>319</v>
      </c>
      <c r="D332" s="102">
        <v>2.83</v>
      </c>
      <c r="E332" s="102">
        <v>20</v>
      </c>
      <c r="F332" s="102">
        <v>0.14000000000000001</v>
      </c>
      <c r="G332" s="102">
        <v>2.83</v>
      </c>
      <c r="H332" s="102">
        <v>19.11</v>
      </c>
      <c r="I332" s="111">
        <v>19.11</v>
      </c>
      <c r="J332" s="102">
        <v>20.91</v>
      </c>
      <c r="K332" s="102">
        <v>631.4</v>
      </c>
      <c r="L332" s="102">
        <v>1683.73</v>
      </c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 t="s">
        <v>87</v>
      </c>
      <c r="Y332" s="102" t="s">
        <v>88</v>
      </c>
      <c r="Z332" s="102">
        <v>19.5</v>
      </c>
      <c r="AA332" s="102">
        <v>17</v>
      </c>
      <c r="AB332" s="101" t="s">
        <v>87</v>
      </c>
      <c r="AC332" s="101" t="s">
        <v>87</v>
      </c>
      <c r="AD332" s="100"/>
      <c r="AE332" s="102" t="s">
        <v>95</v>
      </c>
    </row>
    <row r="333" spans="1:31" x14ac:dyDescent="0.25">
      <c r="A333" s="104" t="s">
        <v>318</v>
      </c>
      <c r="B333" s="104">
        <v>33.090000000000003</v>
      </c>
      <c r="C333" s="104" t="s">
        <v>267</v>
      </c>
      <c r="D333" s="102">
        <v>6.8</v>
      </c>
      <c r="E333" s="102">
        <v>20</v>
      </c>
      <c r="F333" s="102"/>
      <c r="G333" s="102">
        <v>6.8</v>
      </c>
      <c r="H333" s="102">
        <v>20.55</v>
      </c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5">
        <v>20.55</v>
      </c>
      <c r="U333" s="102">
        <v>1.02</v>
      </c>
      <c r="V333" s="102">
        <v>70.069999999999993</v>
      </c>
      <c r="W333" s="102">
        <v>140.15</v>
      </c>
      <c r="X333" s="102" t="s">
        <v>87</v>
      </c>
      <c r="Y333" s="102" t="s">
        <v>94</v>
      </c>
      <c r="Z333" s="102">
        <v>0.5</v>
      </c>
      <c r="AA333" s="102">
        <v>1.5</v>
      </c>
      <c r="AB333" s="106" t="s">
        <v>95</v>
      </c>
      <c r="AC333" s="101" t="s">
        <v>95</v>
      </c>
      <c r="AD333" s="100" t="s">
        <v>96</v>
      </c>
      <c r="AE333" s="102" t="s">
        <v>95</v>
      </c>
    </row>
    <row r="334" spans="1:31" x14ac:dyDescent="0.25">
      <c r="A334" s="104" t="s">
        <v>318</v>
      </c>
      <c r="B334" s="104">
        <v>33.090000000000003</v>
      </c>
      <c r="C334" s="104" t="s">
        <v>320</v>
      </c>
      <c r="D334" s="102" t="s">
        <v>114</v>
      </c>
      <c r="E334" s="102">
        <v>20</v>
      </c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 t="s">
        <v>87</v>
      </c>
      <c r="Y334" s="102" t="s">
        <v>88</v>
      </c>
      <c r="Z334" s="102">
        <v>19.5</v>
      </c>
      <c r="AA334" s="102">
        <v>17</v>
      </c>
      <c r="AB334" s="101"/>
      <c r="AC334" s="101"/>
      <c r="AD334" s="100"/>
      <c r="AE334" s="102"/>
    </row>
    <row r="335" spans="1:31" ht="30" customHeight="1" x14ac:dyDescent="0.25">
      <c r="A335" s="110" t="s">
        <v>321</v>
      </c>
      <c r="B335" s="109"/>
      <c r="C335" s="109"/>
      <c r="D335" s="109"/>
      <c r="E335" s="109" t="s">
        <v>84</v>
      </c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8"/>
      <c r="AC335" s="108"/>
      <c r="AD335" s="107"/>
      <c r="AE335" s="109"/>
    </row>
    <row r="336" spans="1:31" x14ac:dyDescent="0.25">
      <c r="A336" s="104" t="s">
        <v>322</v>
      </c>
      <c r="B336" s="104">
        <v>3622.92</v>
      </c>
      <c r="C336" s="104" t="s">
        <v>128</v>
      </c>
      <c r="D336" s="102">
        <v>15</v>
      </c>
      <c r="E336" s="102">
        <v>4</v>
      </c>
      <c r="F336" s="102">
        <v>3.75</v>
      </c>
      <c r="G336" s="102">
        <v>15</v>
      </c>
      <c r="H336" s="102"/>
      <c r="I336" s="102">
        <v>20.81</v>
      </c>
      <c r="J336" s="102">
        <v>20.98</v>
      </c>
      <c r="K336" s="102">
        <v>13042.51</v>
      </c>
      <c r="L336" s="102">
        <v>34780.03</v>
      </c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 t="s">
        <v>87</v>
      </c>
      <c r="Y336" s="102" t="s">
        <v>88</v>
      </c>
      <c r="Z336" s="102">
        <v>19.5</v>
      </c>
      <c r="AA336" s="102">
        <v>17</v>
      </c>
      <c r="AB336" s="101" t="s">
        <v>87</v>
      </c>
      <c r="AC336" s="101" t="s">
        <v>87</v>
      </c>
      <c r="AD336" s="100"/>
      <c r="AE336" s="102" t="s">
        <v>87</v>
      </c>
    </row>
    <row r="337" spans="1:31" ht="30" customHeight="1" x14ac:dyDescent="0.25">
      <c r="A337" s="110" t="s">
        <v>323</v>
      </c>
      <c r="B337" s="109"/>
      <c r="C337" s="109"/>
      <c r="D337" s="109"/>
      <c r="E337" s="109" t="s">
        <v>84</v>
      </c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8"/>
      <c r="AC337" s="108"/>
      <c r="AD337" s="107"/>
      <c r="AE337" s="109"/>
    </row>
    <row r="338" spans="1:31" x14ac:dyDescent="0.25">
      <c r="A338" s="103" t="s">
        <v>324</v>
      </c>
      <c r="B338" s="103">
        <v>78.87</v>
      </c>
      <c r="C338" s="103" t="s">
        <v>86</v>
      </c>
      <c r="D338" s="102">
        <v>15</v>
      </c>
      <c r="E338" s="102">
        <v>4</v>
      </c>
      <c r="F338" s="102">
        <v>3.75</v>
      </c>
      <c r="G338" s="102">
        <v>15</v>
      </c>
      <c r="H338" s="102">
        <v>16.93</v>
      </c>
      <c r="I338" s="105">
        <v>16.93</v>
      </c>
      <c r="J338" s="102">
        <v>20.05</v>
      </c>
      <c r="K338" s="102">
        <v>283.93</v>
      </c>
      <c r="L338" s="102">
        <v>757.15</v>
      </c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 t="s">
        <v>87</v>
      </c>
      <c r="Y338" s="102" t="s">
        <v>88</v>
      </c>
      <c r="Z338" s="102">
        <v>19.5</v>
      </c>
      <c r="AA338" s="102">
        <v>17</v>
      </c>
      <c r="AB338" s="106" t="s">
        <v>95</v>
      </c>
      <c r="AC338" s="101" t="s">
        <v>87</v>
      </c>
      <c r="AD338" s="100" t="s">
        <v>325</v>
      </c>
      <c r="AE338" s="102" t="s">
        <v>95</v>
      </c>
    </row>
    <row r="339" spans="1:31" x14ac:dyDescent="0.25">
      <c r="A339" s="103" t="s">
        <v>324</v>
      </c>
      <c r="B339" s="103">
        <v>78.87</v>
      </c>
      <c r="C339" s="103" t="s">
        <v>161</v>
      </c>
      <c r="D339" s="102" t="s">
        <v>114</v>
      </c>
      <c r="E339" s="102">
        <v>4</v>
      </c>
      <c r="F339" s="102"/>
      <c r="G339" s="102">
        <v>10</v>
      </c>
      <c r="H339" s="102"/>
      <c r="I339" s="105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 t="s">
        <v>87</v>
      </c>
      <c r="Y339" s="102" t="s">
        <v>88</v>
      </c>
      <c r="Z339" s="102">
        <v>19.5</v>
      </c>
      <c r="AA339" s="102">
        <v>17</v>
      </c>
      <c r="AB339" s="101"/>
      <c r="AC339" s="101"/>
      <c r="AD339" s="100" t="s">
        <v>326</v>
      </c>
      <c r="AE339" s="102" t="s">
        <v>95</v>
      </c>
    </row>
    <row r="340" spans="1:31" x14ac:dyDescent="0.25">
      <c r="A340" s="104" t="s">
        <v>327</v>
      </c>
      <c r="B340" s="104">
        <v>52.25</v>
      </c>
      <c r="C340" s="104" t="s">
        <v>328</v>
      </c>
      <c r="D340" s="102">
        <v>10</v>
      </c>
      <c r="E340" s="102">
        <v>4</v>
      </c>
      <c r="F340" s="102">
        <v>2.5</v>
      </c>
      <c r="G340" s="102">
        <v>10</v>
      </c>
      <c r="H340" s="102">
        <v>16.899999999999999</v>
      </c>
      <c r="I340" s="105">
        <v>16.899999999999999</v>
      </c>
      <c r="J340" s="102">
        <v>20.04</v>
      </c>
      <c r="K340" s="102">
        <v>282.14999999999998</v>
      </c>
      <c r="L340" s="102">
        <v>752.4</v>
      </c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 t="s">
        <v>95</v>
      </c>
      <c r="Y340" s="102" t="s">
        <v>88</v>
      </c>
      <c r="Z340" s="102">
        <v>19.5</v>
      </c>
      <c r="AA340" s="102">
        <v>17</v>
      </c>
      <c r="AB340" s="101" t="s">
        <v>98</v>
      </c>
      <c r="AC340" s="101" t="s">
        <v>87</v>
      </c>
      <c r="AD340" s="100"/>
      <c r="AE340" s="102" t="s">
        <v>95</v>
      </c>
    </row>
    <row r="341" spans="1:31" x14ac:dyDescent="0.25">
      <c r="A341" s="104" t="s">
        <v>327</v>
      </c>
      <c r="B341" s="104">
        <v>52.25</v>
      </c>
      <c r="C341" s="104" t="s">
        <v>329</v>
      </c>
      <c r="D341" s="102">
        <v>10</v>
      </c>
      <c r="E341" s="102">
        <v>4</v>
      </c>
      <c r="F341" s="102">
        <v>2.5</v>
      </c>
      <c r="G341" s="102">
        <v>10</v>
      </c>
      <c r="H341" s="102">
        <v>16.899999999999999</v>
      </c>
      <c r="I341" s="105">
        <v>16.899999999999999</v>
      </c>
      <c r="J341" s="102">
        <v>20.04</v>
      </c>
      <c r="K341" s="102">
        <v>282.14999999999998</v>
      </c>
      <c r="L341" s="102">
        <v>752.4</v>
      </c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 t="s">
        <v>95</v>
      </c>
      <c r="Y341" s="102" t="s">
        <v>88</v>
      </c>
      <c r="Z341" s="102">
        <v>19.5</v>
      </c>
      <c r="AA341" s="102">
        <v>17</v>
      </c>
      <c r="AB341" s="101" t="s">
        <v>98</v>
      </c>
      <c r="AC341" s="101" t="s">
        <v>87</v>
      </c>
      <c r="AD341" s="100"/>
      <c r="AE341" s="102" t="s">
        <v>95</v>
      </c>
    </row>
    <row r="342" spans="1:31" x14ac:dyDescent="0.25">
      <c r="A342" s="104" t="s">
        <v>327</v>
      </c>
      <c r="B342" s="104">
        <v>52.25</v>
      </c>
      <c r="C342" s="104" t="s">
        <v>330</v>
      </c>
      <c r="D342" s="102">
        <v>20</v>
      </c>
      <c r="E342" s="102">
        <v>4</v>
      </c>
      <c r="F342" s="102">
        <v>5</v>
      </c>
      <c r="G342" s="102">
        <v>20</v>
      </c>
      <c r="H342" s="102">
        <v>12.9</v>
      </c>
      <c r="I342" s="105">
        <v>12.9</v>
      </c>
      <c r="J342" s="102">
        <v>19.170000000000002</v>
      </c>
      <c r="K342" s="102">
        <v>141.08000000000001</v>
      </c>
      <c r="L342" s="102">
        <v>376.2</v>
      </c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 t="s">
        <v>95</v>
      </c>
      <c r="Y342" s="102" t="s">
        <v>88</v>
      </c>
      <c r="Z342" s="102">
        <v>19.5</v>
      </c>
      <c r="AA342" s="102">
        <v>17</v>
      </c>
      <c r="AB342" s="101" t="s">
        <v>98</v>
      </c>
      <c r="AC342" s="101" t="s">
        <v>87</v>
      </c>
      <c r="AD342" s="100"/>
      <c r="AE342" s="102" t="s">
        <v>95</v>
      </c>
    </row>
    <row r="343" spans="1:31" x14ac:dyDescent="0.25">
      <c r="A343" s="104" t="s">
        <v>327</v>
      </c>
      <c r="B343" s="104">
        <v>52.25</v>
      </c>
      <c r="C343" s="104" t="s">
        <v>123</v>
      </c>
      <c r="D343" s="102">
        <v>10</v>
      </c>
      <c r="E343" s="102">
        <v>4</v>
      </c>
      <c r="F343" s="102">
        <v>2.5</v>
      </c>
      <c r="G343" s="102">
        <v>10</v>
      </c>
      <c r="H343" s="102">
        <v>16.899999999999999</v>
      </c>
      <c r="I343" s="105">
        <v>16.899999999999999</v>
      </c>
      <c r="J343" s="102">
        <v>20.04</v>
      </c>
      <c r="K343" s="102">
        <v>282.14999999999998</v>
      </c>
      <c r="L343" s="102">
        <v>752.4</v>
      </c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 t="s">
        <v>95</v>
      </c>
      <c r="Y343" s="102" t="s">
        <v>88</v>
      </c>
      <c r="Z343" s="102">
        <v>19.5</v>
      </c>
      <c r="AA343" s="102">
        <v>17</v>
      </c>
      <c r="AB343" s="101" t="s">
        <v>98</v>
      </c>
      <c r="AC343" s="101" t="s">
        <v>87</v>
      </c>
      <c r="AD343" s="100"/>
      <c r="AE343" s="102" t="s">
        <v>95</v>
      </c>
    </row>
    <row r="344" spans="1:31" x14ac:dyDescent="0.25">
      <c r="A344" s="104" t="s">
        <v>327</v>
      </c>
      <c r="B344" s="104">
        <v>52.25</v>
      </c>
      <c r="C344" s="104" t="s">
        <v>86</v>
      </c>
      <c r="D344" s="102">
        <v>15</v>
      </c>
      <c r="E344" s="102">
        <v>4</v>
      </c>
      <c r="F344" s="102">
        <v>3.75</v>
      </c>
      <c r="G344" s="102">
        <v>15</v>
      </c>
      <c r="H344" s="102">
        <v>14.9</v>
      </c>
      <c r="I344" s="105">
        <v>14.9</v>
      </c>
      <c r="J344" s="102">
        <v>19.59</v>
      </c>
      <c r="K344" s="102">
        <v>188.1</v>
      </c>
      <c r="L344" s="102">
        <v>501.6</v>
      </c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 t="s">
        <v>95</v>
      </c>
      <c r="Y344" s="102" t="s">
        <v>88</v>
      </c>
      <c r="Z344" s="102">
        <v>19.5</v>
      </c>
      <c r="AA344" s="102">
        <v>17</v>
      </c>
      <c r="AB344" s="101" t="s">
        <v>98</v>
      </c>
      <c r="AC344" s="101" t="s">
        <v>87</v>
      </c>
      <c r="AD344" s="100"/>
      <c r="AE344" s="102" t="s">
        <v>95</v>
      </c>
    </row>
    <row r="345" spans="1:31" ht="30" x14ac:dyDescent="0.25">
      <c r="A345" s="104" t="s">
        <v>327</v>
      </c>
      <c r="B345" s="104">
        <v>52.25</v>
      </c>
      <c r="C345" s="104" t="s">
        <v>109</v>
      </c>
      <c r="D345" s="102">
        <v>8.8000000000000007</v>
      </c>
      <c r="E345" s="102">
        <v>4</v>
      </c>
      <c r="F345" s="102">
        <v>2.2000000000000002</v>
      </c>
      <c r="G345" s="102">
        <v>8.8000000000000007</v>
      </c>
      <c r="H345" s="102">
        <v>16.84</v>
      </c>
      <c r="I345" s="102"/>
      <c r="J345" s="102"/>
      <c r="K345" s="102"/>
      <c r="L345" s="102"/>
      <c r="M345" s="102"/>
      <c r="N345" s="102"/>
      <c r="O345" s="102"/>
      <c r="P345" s="105">
        <v>16.84</v>
      </c>
      <c r="Q345" s="102">
        <v>4.04</v>
      </c>
      <c r="R345" s="102">
        <v>171</v>
      </c>
      <c r="S345" s="102">
        <v>342</v>
      </c>
      <c r="T345" s="102"/>
      <c r="U345" s="102"/>
      <c r="V345" s="102"/>
      <c r="W345" s="102"/>
      <c r="X345" s="102" t="s">
        <v>95</v>
      </c>
      <c r="Y345" s="102" t="s">
        <v>100</v>
      </c>
      <c r="Z345" s="102">
        <v>0.8</v>
      </c>
      <c r="AA345" s="102">
        <v>1.6</v>
      </c>
      <c r="AB345" s="101" t="s">
        <v>98</v>
      </c>
      <c r="AC345" s="101" t="s">
        <v>95</v>
      </c>
      <c r="AD345" s="100"/>
      <c r="AE345" s="102" t="s">
        <v>95</v>
      </c>
    </row>
    <row r="346" spans="1:31" ht="30" x14ac:dyDescent="0.25">
      <c r="A346" s="104" t="s">
        <v>327</v>
      </c>
      <c r="B346" s="104">
        <v>52.25</v>
      </c>
      <c r="C346" s="104" t="s">
        <v>331</v>
      </c>
      <c r="D346" s="102">
        <v>8.8000000000000007</v>
      </c>
      <c r="E346" s="102">
        <v>4</v>
      </c>
      <c r="F346" s="102">
        <v>2.2000000000000002</v>
      </c>
      <c r="G346" s="102">
        <v>8.8000000000000007</v>
      </c>
      <c r="H346" s="102">
        <v>16.84</v>
      </c>
      <c r="I346" s="102"/>
      <c r="J346" s="102"/>
      <c r="K346" s="102"/>
      <c r="L346" s="102"/>
      <c r="M346" s="102"/>
      <c r="N346" s="102"/>
      <c r="O346" s="102"/>
      <c r="P346" s="105">
        <v>16.84</v>
      </c>
      <c r="Q346" s="102">
        <v>4.04</v>
      </c>
      <c r="R346" s="102">
        <v>171</v>
      </c>
      <c r="S346" s="102">
        <v>342</v>
      </c>
      <c r="T346" s="102"/>
      <c r="U346" s="102"/>
      <c r="V346" s="102"/>
      <c r="W346" s="102"/>
      <c r="X346" s="102" t="s">
        <v>95</v>
      </c>
      <c r="Y346" s="102" t="s">
        <v>100</v>
      </c>
      <c r="Z346" s="102">
        <v>0.8</v>
      </c>
      <c r="AA346" s="102">
        <v>1.6</v>
      </c>
      <c r="AB346" s="101" t="s">
        <v>98</v>
      </c>
      <c r="AC346" s="101" t="s">
        <v>95</v>
      </c>
      <c r="AD346" s="100"/>
      <c r="AE346" s="102" t="s">
        <v>95</v>
      </c>
    </row>
    <row r="347" spans="1:31" ht="30" x14ac:dyDescent="0.25">
      <c r="A347" s="104" t="s">
        <v>327</v>
      </c>
      <c r="B347" s="104">
        <v>52.25</v>
      </c>
      <c r="C347" s="104" t="s">
        <v>109</v>
      </c>
      <c r="D347" s="102">
        <v>2</v>
      </c>
      <c r="E347" s="102">
        <v>4</v>
      </c>
      <c r="F347" s="102">
        <v>0.5</v>
      </c>
      <c r="G347" s="102">
        <v>2</v>
      </c>
      <c r="H347" s="102">
        <v>3.83</v>
      </c>
      <c r="I347" s="102"/>
      <c r="J347" s="102"/>
      <c r="K347" s="102"/>
      <c r="L347" s="102"/>
      <c r="M347" s="102"/>
      <c r="N347" s="102"/>
      <c r="O347" s="102"/>
      <c r="P347" s="102">
        <v>3.83</v>
      </c>
      <c r="Q347" s="102">
        <v>0.95</v>
      </c>
      <c r="R347" s="102">
        <v>752.4</v>
      </c>
      <c r="S347" s="102">
        <v>1504.8</v>
      </c>
      <c r="T347" s="102"/>
      <c r="U347" s="102"/>
      <c r="V347" s="102"/>
      <c r="W347" s="102"/>
      <c r="X347" s="102" t="s">
        <v>98</v>
      </c>
      <c r="Y347" s="102" t="s">
        <v>100</v>
      </c>
      <c r="Z347" s="102">
        <v>0.8</v>
      </c>
      <c r="AA347" s="102">
        <v>1.6</v>
      </c>
      <c r="AB347" s="101" t="s">
        <v>98</v>
      </c>
      <c r="AC347" s="101" t="s">
        <v>87</v>
      </c>
      <c r="AD347" s="100"/>
      <c r="AE347" s="102" t="s">
        <v>95</v>
      </c>
    </row>
    <row r="348" spans="1:31" ht="30" x14ac:dyDescent="0.25">
      <c r="A348" s="103" t="s">
        <v>332</v>
      </c>
      <c r="B348" s="103">
        <v>168.1</v>
      </c>
      <c r="C348" s="103" t="s">
        <v>102</v>
      </c>
      <c r="D348" s="102">
        <v>2</v>
      </c>
      <c r="E348" s="102">
        <v>4</v>
      </c>
      <c r="F348" s="102">
        <v>0.5</v>
      </c>
      <c r="G348" s="102">
        <v>2</v>
      </c>
      <c r="H348" s="102">
        <v>1.19</v>
      </c>
      <c r="I348" s="102"/>
      <c r="J348" s="102"/>
      <c r="K348" s="102"/>
      <c r="L348" s="102"/>
      <c r="M348" s="102"/>
      <c r="N348" s="102"/>
      <c r="O348" s="102"/>
      <c r="P348" s="102">
        <v>1.19</v>
      </c>
      <c r="Q348" s="102">
        <v>0.3</v>
      </c>
      <c r="R348" s="102">
        <v>2420.64</v>
      </c>
      <c r="S348" s="102">
        <v>4841.28</v>
      </c>
      <c r="T348" s="102"/>
      <c r="U348" s="102"/>
      <c r="V348" s="102"/>
      <c r="W348" s="102"/>
      <c r="X348" s="102" t="s">
        <v>95</v>
      </c>
      <c r="Y348" s="102" t="s">
        <v>100</v>
      </c>
      <c r="Z348" s="102">
        <v>0.8</v>
      </c>
      <c r="AA348" s="102">
        <v>1.6</v>
      </c>
      <c r="AB348" s="101" t="s">
        <v>98</v>
      </c>
      <c r="AC348" s="101" t="s">
        <v>87</v>
      </c>
      <c r="AD348" s="100"/>
      <c r="AE348" s="102" t="s">
        <v>95</v>
      </c>
    </row>
  </sheetData>
  <mergeCells count="2">
    <mergeCell ref="AF19:AJ31"/>
    <mergeCell ref="AF3:AJ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4D86-CE85-43F7-8F05-E56FA04CC75A}">
  <dimension ref="B2:Q19"/>
  <sheetViews>
    <sheetView showGridLines="0" topLeftCell="A6" workbookViewId="0">
      <selection activeCell="J24" sqref="J24"/>
    </sheetView>
  </sheetViews>
  <sheetFormatPr defaultRowHeight="15" x14ac:dyDescent="0.25"/>
  <cols>
    <col min="1" max="1" width="3.7109375" customWidth="1"/>
    <col min="2" max="2" width="11" customWidth="1"/>
    <col min="3" max="3" width="22.5703125" customWidth="1"/>
    <col min="4" max="4" width="12" customWidth="1"/>
    <col min="5" max="5" width="11.5703125" customWidth="1"/>
    <col min="6" max="6" width="13.140625" customWidth="1"/>
    <col min="7" max="7" width="12.28515625" customWidth="1"/>
    <col min="8" max="8" width="11.85546875" customWidth="1"/>
    <col min="9" max="9" width="13.28515625" customWidth="1"/>
    <col min="10" max="11" width="16.7109375" customWidth="1"/>
    <col min="12" max="12" width="12.7109375" customWidth="1"/>
    <col min="13" max="13" width="16.140625" customWidth="1"/>
    <col min="14" max="14" width="16.85546875" customWidth="1"/>
    <col min="15" max="15" width="12.7109375" customWidth="1"/>
    <col min="16" max="16" width="17.140625" customWidth="1"/>
    <col min="17" max="17" width="20.28515625" customWidth="1"/>
  </cols>
  <sheetData>
    <row r="2" spans="2:17" ht="15" customHeight="1" x14ac:dyDescent="0.25">
      <c r="B2" s="190"/>
      <c r="C2" s="188"/>
      <c r="D2" s="188"/>
      <c r="E2" s="191"/>
      <c r="F2" s="188"/>
      <c r="G2" s="188"/>
      <c r="H2" s="189"/>
      <c r="I2" s="188"/>
      <c r="J2" s="188"/>
      <c r="K2" s="136"/>
      <c r="L2" s="188"/>
      <c r="M2" s="188"/>
      <c r="N2" s="136"/>
      <c r="O2" s="187"/>
      <c r="P2" s="187"/>
      <c r="Q2" s="187"/>
    </row>
    <row r="3" spans="2:17" ht="39" customHeight="1" x14ac:dyDescent="0.25">
      <c r="B3" s="189"/>
      <c r="C3" s="189"/>
      <c r="D3" s="189"/>
      <c r="E3" s="192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2:17" ht="31.5" customHeight="1" x14ac:dyDescent="0.25">
      <c r="B4" s="55"/>
      <c r="C4" s="1"/>
      <c r="D4" s="55"/>
      <c r="E4" s="56"/>
      <c r="F4" s="56"/>
      <c r="G4" s="56"/>
      <c r="H4" s="57"/>
      <c r="I4" s="56"/>
      <c r="J4" s="56"/>
      <c r="K4" s="58"/>
      <c r="L4" s="56"/>
      <c r="M4" s="56"/>
      <c r="N4" s="57"/>
      <c r="O4" s="56"/>
      <c r="P4" s="56"/>
      <c r="Q4" s="57"/>
    </row>
    <row r="5" spans="2:17" ht="29.25" customHeight="1" x14ac:dyDescent="0.25">
      <c r="B5" s="55"/>
      <c r="C5" s="1"/>
      <c r="D5" s="55"/>
      <c r="E5" s="56"/>
      <c r="F5" s="56"/>
      <c r="G5" s="56"/>
      <c r="H5" s="59"/>
      <c r="I5" s="56"/>
      <c r="J5" s="56"/>
      <c r="K5" s="57"/>
      <c r="L5" s="56"/>
      <c r="M5" s="56"/>
      <c r="N5" s="57"/>
      <c r="O5" s="56"/>
      <c r="P5" s="56"/>
      <c r="Q5" s="57"/>
    </row>
    <row r="6" spans="2:17" ht="29.25" customHeight="1" x14ac:dyDescent="0.25">
      <c r="B6" s="55"/>
      <c r="C6" s="1"/>
      <c r="D6" s="55"/>
      <c r="E6" s="56"/>
      <c r="F6" s="56"/>
      <c r="G6" s="56"/>
      <c r="H6" s="59"/>
      <c r="I6" s="56"/>
      <c r="J6" s="56"/>
      <c r="K6" s="57"/>
      <c r="L6" s="56"/>
      <c r="M6" s="56"/>
      <c r="N6" s="57"/>
      <c r="O6" s="56"/>
      <c r="P6" s="56"/>
      <c r="Q6" s="57"/>
    </row>
    <row r="7" spans="2:17" ht="30.75" customHeight="1" x14ac:dyDescent="0.25">
      <c r="B7" s="182" t="s">
        <v>333</v>
      </c>
      <c r="C7" s="177" t="s">
        <v>334</v>
      </c>
      <c r="D7" s="182" t="s">
        <v>335</v>
      </c>
      <c r="E7" s="185" t="s">
        <v>336</v>
      </c>
      <c r="F7" s="180" t="s">
        <v>291</v>
      </c>
      <c r="G7" s="180"/>
      <c r="H7" s="181"/>
      <c r="I7" s="177" t="s">
        <v>337</v>
      </c>
      <c r="J7" s="177"/>
      <c r="K7" s="178"/>
      <c r="L7" s="177" t="s">
        <v>338</v>
      </c>
      <c r="M7" s="177"/>
      <c r="N7" s="177"/>
      <c r="O7" s="179" t="s">
        <v>119</v>
      </c>
      <c r="P7" s="180"/>
      <c r="Q7" s="181"/>
    </row>
    <row r="8" spans="2:17" ht="30.75" customHeight="1" x14ac:dyDescent="0.25">
      <c r="B8" s="183"/>
      <c r="C8" s="184"/>
      <c r="D8" s="183"/>
      <c r="E8" s="186"/>
      <c r="F8" s="60" t="s">
        <v>339</v>
      </c>
      <c r="G8" s="60" t="s">
        <v>340</v>
      </c>
      <c r="H8" s="61" t="s">
        <v>341</v>
      </c>
      <c r="I8" s="62" t="s">
        <v>339</v>
      </c>
      <c r="J8" s="62" t="s">
        <v>342</v>
      </c>
      <c r="K8" s="63" t="s">
        <v>343</v>
      </c>
      <c r="L8" s="62" t="s">
        <v>339</v>
      </c>
      <c r="M8" s="62" t="s">
        <v>342</v>
      </c>
      <c r="N8" s="64" t="s">
        <v>343</v>
      </c>
      <c r="O8" s="65" t="s">
        <v>339</v>
      </c>
      <c r="P8" s="66" t="s">
        <v>342</v>
      </c>
      <c r="Q8" s="67" t="s">
        <v>343</v>
      </c>
    </row>
    <row r="9" spans="2:17" ht="30.75" customHeight="1" x14ac:dyDescent="0.25">
      <c r="B9" s="68" t="s">
        <v>344</v>
      </c>
      <c r="C9" s="69" t="s">
        <v>344</v>
      </c>
      <c r="D9" s="68" t="s">
        <v>344</v>
      </c>
      <c r="E9" s="69" t="s">
        <v>344</v>
      </c>
      <c r="F9" s="70" t="s">
        <v>344</v>
      </c>
      <c r="G9" s="71" t="s">
        <v>344</v>
      </c>
      <c r="H9" s="72" t="s">
        <v>344</v>
      </c>
      <c r="I9" s="71" t="s">
        <v>344</v>
      </c>
      <c r="J9" s="71" t="s">
        <v>344</v>
      </c>
      <c r="K9" s="73" t="s">
        <v>344</v>
      </c>
      <c r="L9" s="70" t="s">
        <v>344</v>
      </c>
      <c r="M9" s="71" t="s">
        <v>344</v>
      </c>
      <c r="N9" s="72" t="s">
        <v>344</v>
      </c>
      <c r="O9" s="71" t="s">
        <v>344</v>
      </c>
      <c r="P9" s="71" t="s">
        <v>344</v>
      </c>
      <c r="Q9" s="74" t="s">
        <v>344</v>
      </c>
    </row>
    <row r="10" spans="2:17" ht="30" customHeight="1" x14ac:dyDescent="0.25">
      <c r="B10" s="75" t="s">
        <v>344</v>
      </c>
      <c r="C10" s="76" t="s">
        <v>344</v>
      </c>
      <c r="D10" s="75" t="s">
        <v>344</v>
      </c>
      <c r="E10" s="76" t="s">
        <v>344</v>
      </c>
      <c r="F10" s="70" t="s">
        <v>344</v>
      </c>
      <c r="G10" s="71" t="s">
        <v>344</v>
      </c>
      <c r="H10" s="77" t="s">
        <v>344</v>
      </c>
      <c r="I10" s="71" t="s">
        <v>344</v>
      </c>
      <c r="J10" s="78" t="s">
        <v>344</v>
      </c>
      <c r="K10" s="79" t="s">
        <v>344</v>
      </c>
      <c r="L10" s="70" t="s">
        <v>344</v>
      </c>
      <c r="M10" s="71" t="s">
        <v>344</v>
      </c>
      <c r="N10" s="72" t="s">
        <v>344</v>
      </c>
      <c r="O10" s="71" t="s">
        <v>344</v>
      </c>
      <c r="P10" s="78" t="s">
        <v>344</v>
      </c>
      <c r="Q10" s="72" t="s">
        <v>344</v>
      </c>
    </row>
    <row r="11" spans="2:17" ht="29.25" customHeight="1" x14ac:dyDescent="0.25">
      <c r="B11" s="68" t="s">
        <v>344</v>
      </c>
      <c r="C11" s="69" t="s">
        <v>344</v>
      </c>
      <c r="D11" s="68" t="s">
        <v>344</v>
      </c>
      <c r="E11" s="69" t="s">
        <v>344</v>
      </c>
      <c r="F11" s="70" t="s">
        <v>344</v>
      </c>
      <c r="G11" s="71" t="s">
        <v>344</v>
      </c>
      <c r="H11" s="77" t="s">
        <v>344</v>
      </c>
      <c r="I11" s="71" t="s">
        <v>344</v>
      </c>
      <c r="J11" s="80" t="s">
        <v>344</v>
      </c>
      <c r="K11" s="81" t="s">
        <v>344</v>
      </c>
      <c r="L11" s="70" t="s">
        <v>344</v>
      </c>
      <c r="M11" s="71" t="s">
        <v>344</v>
      </c>
      <c r="N11" s="72" t="s">
        <v>344</v>
      </c>
      <c r="O11" s="71" t="s">
        <v>344</v>
      </c>
      <c r="P11" s="80" t="s">
        <v>344</v>
      </c>
      <c r="Q11" s="72" t="s">
        <v>344</v>
      </c>
    </row>
    <row r="12" spans="2:17" ht="29.25" customHeight="1" x14ac:dyDescent="0.25">
      <c r="B12" s="68" t="s">
        <v>344</v>
      </c>
      <c r="C12" s="69" t="s">
        <v>344</v>
      </c>
      <c r="D12" s="68" t="s">
        <v>344</v>
      </c>
      <c r="E12" s="69" t="s">
        <v>344</v>
      </c>
      <c r="F12" s="70" t="s">
        <v>344</v>
      </c>
      <c r="G12" s="71" t="s">
        <v>344</v>
      </c>
      <c r="H12" s="72" t="s">
        <v>344</v>
      </c>
      <c r="I12" s="71" t="s">
        <v>344</v>
      </c>
      <c r="J12" s="80" t="s">
        <v>344</v>
      </c>
      <c r="K12" s="73" t="s">
        <v>344</v>
      </c>
      <c r="L12" s="70" t="s">
        <v>344</v>
      </c>
      <c r="M12" s="71" t="s">
        <v>344</v>
      </c>
      <c r="N12" s="72" t="s">
        <v>344</v>
      </c>
      <c r="O12" s="71" t="s">
        <v>344</v>
      </c>
      <c r="P12" s="80" t="s">
        <v>344</v>
      </c>
      <c r="Q12" s="72" t="s">
        <v>344</v>
      </c>
    </row>
    <row r="13" spans="2:17" ht="28.5" customHeight="1" x14ac:dyDescent="0.25">
      <c r="B13" s="68" t="s">
        <v>344</v>
      </c>
      <c r="C13" s="82" t="s">
        <v>344</v>
      </c>
      <c r="D13" s="68" t="s">
        <v>344</v>
      </c>
      <c r="E13" s="69" t="s">
        <v>344</v>
      </c>
      <c r="F13" s="70" t="s">
        <v>344</v>
      </c>
      <c r="G13" s="71" t="s">
        <v>344</v>
      </c>
      <c r="H13" s="72" t="s">
        <v>344</v>
      </c>
      <c r="I13" s="83" t="s">
        <v>344</v>
      </c>
      <c r="J13" s="80" t="s">
        <v>344</v>
      </c>
      <c r="K13" s="81" t="s">
        <v>344</v>
      </c>
      <c r="L13" s="70" t="s">
        <v>344</v>
      </c>
      <c r="M13" s="71" t="s">
        <v>344</v>
      </c>
      <c r="N13" s="72" t="s">
        <v>344</v>
      </c>
      <c r="O13" s="71" t="s">
        <v>344</v>
      </c>
      <c r="P13" s="80" t="s">
        <v>344</v>
      </c>
      <c r="Q13" s="72" t="s">
        <v>344</v>
      </c>
    </row>
    <row r="14" spans="2:17" ht="27" customHeight="1" x14ac:dyDescent="0.25">
      <c r="B14" s="68" t="s">
        <v>344</v>
      </c>
      <c r="C14" s="69" t="s">
        <v>344</v>
      </c>
      <c r="D14" s="68" t="s">
        <v>344</v>
      </c>
      <c r="E14" s="69" t="s">
        <v>344</v>
      </c>
      <c r="F14" s="70" t="s">
        <v>344</v>
      </c>
      <c r="G14" s="71" t="s">
        <v>344</v>
      </c>
      <c r="H14" s="77" t="s">
        <v>344</v>
      </c>
      <c r="I14" s="71" t="s">
        <v>344</v>
      </c>
      <c r="J14" s="80" t="s">
        <v>344</v>
      </c>
      <c r="K14" s="84" t="s">
        <v>344</v>
      </c>
      <c r="L14" s="70" t="s">
        <v>10</v>
      </c>
      <c r="M14" s="71" t="s">
        <v>10</v>
      </c>
      <c r="N14" s="77" t="s">
        <v>10</v>
      </c>
      <c r="O14" s="71" t="s">
        <v>344</v>
      </c>
      <c r="P14" s="80" t="s">
        <v>10</v>
      </c>
      <c r="Q14" s="77" t="s">
        <v>10</v>
      </c>
    </row>
    <row r="15" spans="2:17" ht="30" customHeight="1" x14ac:dyDescent="0.25">
      <c r="B15" s="68" t="s">
        <v>344</v>
      </c>
      <c r="C15" s="69" t="s">
        <v>344</v>
      </c>
      <c r="D15" s="68" t="s">
        <v>344</v>
      </c>
      <c r="E15" s="69" t="s">
        <v>344</v>
      </c>
      <c r="F15" s="70" t="s">
        <v>344</v>
      </c>
      <c r="G15" s="71" t="s">
        <v>344</v>
      </c>
      <c r="H15" s="72" t="s">
        <v>344</v>
      </c>
      <c r="I15" s="71" t="s">
        <v>344</v>
      </c>
      <c r="J15" s="80" t="s">
        <v>344</v>
      </c>
      <c r="K15" s="73" t="s">
        <v>344</v>
      </c>
      <c r="L15" s="70" t="s">
        <v>344</v>
      </c>
      <c r="M15" s="71" t="s">
        <v>344</v>
      </c>
      <c r="N15" s="72" t="s">
        <v>344</v>
      </c>
      <c r="O15" s="71" t="s">
        <v>344</v>
      </c>
      <c r="P15" s="80" t="s">
        <v>344</v>
      </c>
      <c r="Q15" s="72" t="s">
        <v>344</v>
      </c>
    </row>
    <row r="16" spans="2:17" ht="30.75" customHeight="1" x14ac:dyDescent="0.25">
      <c r="B16" s="68" t="s">
        <v>344</v>
      </c>
      <c r="C16" s="69" t="s">
        <v>344</v>
      </c>
      <c r="D16" s="68" t="s">
        <v>344</v>
      </c>
      <c r="E16" s="69" t="s">
        <v>344</v>
      </c>
      <c r="F16" s="70" t="s">
        <v>344</v>
      </c>
      <c r="G16" s="71" t="s">
        <v>344</v>
      </c>
      <c r="H16" s="77" t="s">
        <v>344</v>
      </c>
      <c r="I16" s="71" t="s">
        <v>344</v>
      </c>
      <c r="J16" s="80" t="s">
        <v>344</v>
      </c>
      <c r="K16" s="84" t="s">
        <v>344</v>
      </c>
      <c r="L16" s="70" t="s">
        <v>344</v>
      </c>
      <c r="M16" s="71" t="s">
        <v>344</v>
      </c>
      <c r="N16" s="72" t="s">
        <v>344</v>
      </c>
      <c r="O16" s="71" t="s">
        <v>344</v>
      </c>
      <c r="P16" s="80" t="s">
        <v>344</v>
      </c>
      <c r="Q16" s="72" t="s">
        <v>344</v>
      </c>
    </row>
    <row r="17" spans="2:17" ht="30" customHeight="1" x14ac:dyDescent="0.25">
      <c r="B17" s="68" t="s">
        <v>344</v>
      </c>
      <c r="C17" s="69" t="s">
        <v>344</v>
      </c>
      <c r="D17" s="68" t="s">
        <v>344</v>
      </c>
      <c r="E17" s="69" t="s">
        <v>344</v>
      </c>
      <c r="F17" s="70" t="s">
        <v>344</v>
      </c>
      <c r="G17" s="71" t="s">
        <v>344</v>
      </c>
      <c r="H17" s="77" t="s">
        <v>344</v>
      </c>
      <c r="I17" s="71" t="s">
        <v>344</v>
      </c>
      <c r="J17" s="80" t="s">
        <v>344</v>
      </c>
      <c r="K17" s="84" t="s">
        <v>344</v>
      </c>
      <c r="L17" s="70" t="s">
        <v>344</v>
      </c>
      <c r="M17" s="71" t="s">
        <v>344</v>
      </c>
      <c r="N17" s="72" t="s">
        <v>344</v>
      </c>
      <c r="O17" s="71" t="s">
        <v>344</v>
      </c>
      <c r="P17" s="80" t="s">
        <v>344</v>
      </c>
      <c r="Q17" s="72" t="s">
        <v>344</v>
      </c>
    </row>
    <row r="18" spans="2:17" ht="30" customHeight="1" x14ac:dyDescent="0.25">
      <c r="B18" s="68" t="s">
        <v>344</v>
      </c>
      <c r="C18" s="69" t="s">
        <v>344</v>
      </c>
      <c r="D18" s="68" t="s">
        <v>344</v>
      </c>
      <c r="E18" s="69" t="s">
        <v>344</v>
      </c>
      <c r="F18" s="70" t="s">
        <v>344</v>
      </c>
      <c r="G18" s="71" t="s">
        <v>344</v>
      </c>
      <c r="H18" s="72" t="s">
        <v>344</v>
      </c>
      <c r="I18" s="71" t="s">
        <v>344</v>
      </c>
      <c r="J18" s="80" t="s">
        <v>344</v>
      </c>
      <c r="K18" s="84" t="s">
        <v>344</v>
      </c>
      <c r="L18" s="70" t="s">
        <v>344</v>
      </c>
      <c r="M18" s="71" t="s">
        <v>344</v>
      </c>
      <c r="N18" s="77" t="s">
        <v>344</v>
      </c>
      <c r="O18" s="71" t="s">
        <v>10</v>
      </c>
      <c r="P18" s="80" t="s">
        <v>10</v>
      </c>
      <c r="Q18" s="77" t="s">
        <v>10</v>
      </c>
    </row>
    <row r="19" spans="2:17" ht="30.75" customHeight="1" x14ac:dyDescent="0.25">
      <c r="B19" s="85" t="s">
        <v>344</v>
      </c>
      <c r="C19" s="86" t="s">
        <v>344</v>
      </c>
      <c r="D19" s="85" t="s">
        <v>344</v>
      </c>
      <c r="E19" s="86" t="s">
        <v>344</v>
      </c>
      <c r="F19" s="87" t="s">
        <v>344</v>
      </c>
      <c r="G19" s="88" t="s">
        <v>344</v>
      </c>
      <c r="H19" s="61" t="s">
        <v>344</v>
      </c>
      <c r="I19" s="89" t="s">
        <v>344</v>
      </c>
      <c r="J19" s="88" t="s">
        <v>344</v>
      </c>
      <c r="K19" s="90" t="s">
        <v>344</v>
      </c>
      <c r="L19" s="87" t="s">
        <v>344</v>
      </c>
      <c r="M19" s="88" t="s">
        <v>344</v>
      </c>
      <c r="N19" s="91" t="s">
        <v>344</v>
      </c>
      <c r="O19" s="89" t="s">
        <v>10</v>
      </c>
      <c r="P19" s="88" t="s">
        <v>10</v>
      </c>
      <c r="Q19" s="91" t="s">
        <v>10</v>
      </c>
    </row>
  </sheetData>
  <mergeCells count="16">
    <mergeCell ref="O2:Q2"/>
    <mergeCell ref="L2:N2"/>
    <mergeCell ref="F2:H2"/>
    <mergeCell ref="I2:K2"/>
    <mergeCell ref="B2:B3"/>
    <mergeCell ref="C2:C3"/>
    <mergeCell ref="D2:D3"/>
    <mergeCell ref="E2:E3"/>
    <mergeCell ref="I7:K7"/>
    <mergeCell ref="L7:N7"/>
    <mergeCell ref="O7:Q7"/>
    <mergeCell ref="B7:B8"/>
    <mergeCell ref="C7:C8"/>
    <mergeCell ref="D7:D8"/>
    <mergeCell ref="E7:E8"/>
    <mergeCell ref="F7:H7"/>
  </mergeCells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A1AE-E73F-4CD0-AD53-ECEF1B2C6B47}">
  <dimension ref="B2:L17"/>
  <sheetViews>
    <sheetView showGridLines="0" workbookViewId="0">
      <selection activeCell="C17" sqref="C17"/>
    </sheetView>
  </sheetViews>
  <sheetFormatPr defaultRowHeight="15" x14ac:dyDescent="0.25"/>
  <cols>
    <col min="2" max="2" width="13.28515625" customWidth="1"/>
    <col min="3" max="3" width="13.7109375" customWidth="1"/>
    <col min="4" max="4" width="12" customWidth="1"/>
    <col min="5" max="5" width="10.28515625" customWidth="1"/>
    <col min="6" max="6" width="10.5703125" customWidth="1"/>
    <col min="8" max="8" width="14.5703125" customWidth="1"/>
    <col min="11" max="11" width="10.5703125" customWidth="1"/>
  </cols>
  <sheetData>
    <row r="2" spans="2:12" ht="18.75" x14ac:dyDescent="0.3">
      <c r="B2" s="193" t="s">
        <v>345</v>
      </c>
      <c r="C2" s="193"/>
      <c r="D2" s="193"/>
      <c r="E2" s="193"/>
    </row>
    <row r="3" spans="2:12" x14ac:dyDescent="0.25">
      <c r="C3" s="194" t="s">
        <v>346</v>
      </c>
      <c r="D3" s="195" t="s">
        <v>347</v>
      </c>
      <c r="I3" s="198" t="s">
        <v>348</v>
      </c>
    </row>
    <row r="4" spans="2:12" ht="15" customHeight="1" x14ac:dyDescent="0.25">
      <c r="B4" s="14" t="s">
        <v>140</v>
      </c>
      <c r="C4" s="194"/>
      <c r="D4" s="196"/>
      <c r="E4" s="95" t="s">
        <v>119</v>
      </c>
      <c r="H4" s="14" t="s">
        <v>291</v>
      </c>
      <c r="I4" s="198"/>
      <c r="K4" s="13" t="s">
        <v>152</v>
      </c>
    </row>
    <row r="5" spans="2:12" x14ac:dyDescent="0.25">
      <c r="B5" s="14" t="s">
        <v>349</v>
      </c>
      <c r="C5" s="194"/>
      <c r="D5" s="197"/>
      <c r="E5" s="96" t="s">
        <v>349</v>
      </c>
      <c r="F5" s="13" t="s">
        <v>350</v>
      </c>
      <c r="H5" s="14" t="s">
        <v>349</v>
      </c>
      <c r="I5" s="198"/>
      <c r="K5" s="13" t="s">
        <v>349</v>
      </c>
      <c r="L5" s="13" t="s">
        <v>350</v>
      </c>
    </row>
    <row r="6" spans="2:12" x14ac:dyDescent="0.25">
      <c r="B6" s="36"/>
      <c r="C6" s="15"/>
      <c r="E6" s="36"/>
      <c r="F6" s="36"/>
      <c r="H6" s="36"/>
      <c r="I6" s="15"/>
      <c r="K6" s="36"/>
      <c r="L6" s="36"/>
    </row>
    <row r="7" spans="2:12" ht="17.25" x14ac:dyDescent="0.25">
      <c r="B7" s="15" t="s">
        <v>351</v>
      </c>
      <c r="C7" s="15" t="s">
        <v>352</v>
      </c>
      <c r="E7" s="15" t="s">
        <v>351</v>
      </c>
      <c r="F7" s="15" t="s">
        <v>353</v>
      </c>
      <c r="H7" s="15" t="s">
        <v>354</v>
      </c>
      <c r="I7" s="15" t="s">
        <v>355</v>
      </c>
      <c r="K7" s="15" t="s">
        <v>356</v>
      </c>
      <c r="L7" s="92" t="s">
        <v>357</v>
      </c>
    </row>
    <row r="8" spans="2:12" ht="17.25" x14ac:dyDescent="0.25">
      <c r="B8" s="15" t="s">
        <v>358</v>
      </c>
      <c r="C8" s="15" t="s">
        <v>359</v>
      </c>
      <c r="E8" s="15" t="s">
        <v>358</v>
      </c>
      <c r="F8" s="15" t="s">
        <v>360</v>
      </c>
      <c r="H8" s="15" t="s">
        <v>361</v>
      </c>
      <c r="I8" s="15" t="s">
        <v>362</v>
      </c>
      <c r="K8" s="15" t="s">
        <v>363</v>
      </c>
      <c r="L8" s="15" t="s">
        <v>364</v>
      </c>
    </row>
    <row r="9" spans="2:12" x14ac:dyDescent="0.25">
      <c r="B9" s="15"/>
      <c r="C9" s="15"/>
      <c r="E9" s="15"/>
      <c r="F9" s="15"/>
      <c r="H9" s="15"/>
      <c r="I9" s="15"/>
      <c r="K9" s="15"/>
      <c r="L9" s="15"/>
    </row>
    <row r="10" spans="2:12" x14ac:dyDescent="0.25">
      <c r="B10" s="15" t="s">
        <v>365</v>
      </c>
      <c r="C10" s="15" t="s">
        <v>366</v>
      </c>
      <c r="E10" s="15"/>
      <c r="F10" s="15"/>
      <c r="H10" s="15" t="s">
        <v>367</v>
      </c>
      <c r="I10" s="15" t="s">
        <v>355</v>
      </c>
      <c r="K10" s="15"/>
      <c r="L10" s="15"/>
    </row>
    <row r="11" spans="2:12" x14ac:dyDescent="0.25">
      <c r="B11" s="15"/>
      <c r="C11" s="15"/>
      <c r="E11" s="15"/>
      <c r="F11" s="15"/>
      <c r="H11" s="15" t="s">
        <v>368</v>
      </c>
      <c r="I11" s="15" t="s">
        <v>362</v>
      </c>
      <c r="K11" s="15"/>
      <c r="L11" s="15"/>
    </row>
    <row r="12" spans="2:12" x14ac:dyDescent="0.25">
      <c r="B12" s="15" t="s">
        <v>369</v>
      </c>
      <c r="C12" s="92" t="s">
        <v>370</v>
      </c>
      <c r="E12" s="15"/>
      <c r="F12" s="15"/>
      <c r="H12" s="15"/>
      <c r="I12" s="15"/>
      <c r="K12" s="15"/>
      <c r="L12" s="15"/>
    </row>
    <row r="13" spans="2:12" x14ac:dyDescent="0.25">
      <c r="B13" s="15" t="s">
        <v>95</v>
      </c>
      <c r="C13" s="15" t="s">
        <v>371</v>
      </c>
      <c r="E13" s="15"/>
      <c r="F13" s="15"/>
      <c r="H13" s="15"/>
      <c r="I13" s="15"/>
      <c r="K13" s="15"/>
      <c r="L13" s="15"/>
    </row>
    <row r="14" spans="2:12" x14ac:dyDescent="0.25">
      <c r="B14" s="15" t="s">
        <v>372</v>
      </c>
      <c r="C14" s="15" t="s">
        <v>373</v>
      </c>
      <c r="E14" s="15" t="s">
        <v>374</v>
      </c>
      <c r="F14" s="15" t="s">
        <v>375</v>
      </c>
      <c r="H14" s="15"/>
      <c r="I14" s="15"/>
      <c r="K14" s="15"/>
      <c r="L14" s="15"/>
    </row>
    <row r="15" spans="2:12" ht="17.25" x14ac:dyDescent="0.25">
      <c r="B15" s="15" t="s">
        <v>376</v>
      </c>
      <c r="C15" s="15" t="s">
        <v>377</v>
      </c>
      <c r="E15" s="15" t="s">
        <v>378</v>
      </c>
      <c r="F15" s="15" t="s">
        <v>379</v>
      </c>
      <c r="H15" s="15" t="s">
        <v>380</v>
      </c>
      <c r="I15" s="15" t="s">
        <v>381</v>
      </c>
      <c r="K15" s="15" t="s">
        <v>382</v>
      </c>
      <c r="L15" s="15" t="s">
        <v>383</v>
      </c>
    </row>
    <row r="16" spans="2:12" x14ac:dyDescent="0.25">
      <c r="B16" s="15"/>
      <c r="C16" s="15"/>
      <c r="E16" s="15"/>
      <c r="F16" s="15"/>
      <c r="H16" s="15"/>
      <c r="I16" s="15"/>
      <c r="K16" s="15"/>
      <c r="L16" s="15"/>
    </row>
    <row r="17" spans="2:12" x14ac:dyDescent="0.25">
      <c r="B17" s="94" t="s">
        <v>363</v>
      </c>
      <c r="C17" s="94" t="s">
        <v>384</v>
      </c>
      <c r="D17" s="94" t="s">
        <v>384</v>
      </c>
      <c r="E17" s="33"/>
      <c r="F17" s="33"/>
      <c r="H17" s="33"/>
      <c r="I17" s="33"/>
      <c r="K17" s="33"/>
      <c r="L17" s="33"/>
    </row>
  </sheetData>
  <mergeCells count="4">
    <mergeCell ref="B2:E2"/>
    <mergeCell ref="C3:C5"/>
    <mergeCell ref="D3:D5"/>
    <mergeCell ref="I3:I5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3EEFC-FE92-439E-9552-4FFDDD215AC0}">
  <dimension ref="A2:B86"/>
  <sheetViews>
    <sheetView showGridLines="0" workbookViewId="0">
      <selection activeCell="B64" sqref="B64"/>
    </sheetView>
  </sheetViews>
  <sheetFormatPr defaultRowHeight="15" x14ac:dyDescent="0.25"/>
  <cols>
    <col min="1" max="1" width="10.85546875" customWidth="1"/>
  </cols>
  <sheetData>
    <row r="2" spans="1:2" ht="21" x14ac:dyDescent="0.35">
      <c r="A2" s="34" t="s">
        <v>385</v>
      </c>
    </row>
    <row r="3" spans="1:2" ht="21" x14ac:dyDescent="0.35">
      <c r="A3" s="53" t="s">
        <v>386</v>
      </c>
      <c r="B3" s="12" t="s">
        <v>387</v>
      </c>
    </row>
    <row r="4" spans="1:2" ht="21" x14ac:dyDescent="0.35">
      <c r="A4" s="53"/>
      <c r="B4" s="12"/>
    </row>
    <row r="31" spans="1:2" ht="21" x14ac:dyDescent="0.35">
      <c r="A31" s="34" t="s">
        <v>388</v>
      </c>
    </row>
    <row r="32" spans="1:2" ht="21" x14ac:dyDescent="0.35">
      <c r="A32" s="53" t="s">
        <v>386</v>
      </c>
      <c r="B32" s="12" t="s">
        <v>387</v>
      </c>
    </row>
    <row r="33" spans="1:2" ht="21" x14ac:dyDescent="0.35">
      <c r="A33" s="53"/>
      <c r="B33" s="12"/>
    </row>
    <row r="50" spans="1:2" ht="18.75" x14ac:dyDescent="0.3">
      <c r="A50" s="35" t="s">
        <v>10</v>
      </c>
    </row>
    <row r="53" spans="1:2" ht="21" x14ac:dyDescent="0.35">
      <c r="A53" s="34" t="s">
        <v>389</v>
      </c>
    </row>
    <row r="63" spans="1:2" ht="21" x14ac:dyDescent="0.35">
      <c r="A63" s="34" t="s">
        <v>390</v>
      </c>
    </row>
    <row r="64" spans="1:2" ht="21" x14ac:dyDescent="0.35">
      <c r="A64" s="53" t="s">
        <v>386</v>
      </c>
      <c r="B64" s="12" t="s">
        <v>391</v>
      </c>
    </row>
    <row r="65" spans="1:2" ht="21" x14ac:dyDescent="0.35">
      <c r="A65" s="34"/>
    </row>
    <row r="74" spans="1:2" ht="21" x14ac:dyDescent="0.35">
      <c r="A74" s="34" t="s">
        <v>392</v>
      </c>
    </row>
    <row r="75" spans="1:2" ht="21" x14ac:dyDescent="0.35">
      <c r="A75" s="53" t="s">
        <v>386</v>
      </c>
      <c r="B75" s="12" t="s">
        <v>391</v>
      </c>
    </row>
    <row r="76" spans="1:2" ht="21" x14ac:dyDescent="0.35">
      <c r="A76" s="34"/>
    </row>
    <row r="86" spans="1:1" ht="21" x14ac:dyDescent="0.35">
      <c r="A86" s="34" t="s">
        <v>393</v>
      </c>
    </row>
  </sheetData>
  <hyperlinks>
    <hyperlink ref="B3" r:id="rId1" xr:uid="{EB2B55B2-B399-4475-8057-6990A7E7918D}"/>
    <hyperlink ref="B32" r:id="rId2" xr:uid="{B727E9AB-795F-4906-BC34-5E27B8FB1E36}"/>
    <hyperlink ref="B64" r:id="rId3" xr:uid="{FA51DCA8-A3C9-4652-A56B-51FBD81B5B61}"/>
    <hyperlink ref="B75" r:id="rId4" xr:uid="{F0F0252F-7DA9-49F0-AF94-D382B3DABC72}"/>
  </hyperlinks>
  <pageMargins left="0.7" right="0.7" top="0.75" bottom="0.75" header="0.3" footer="0.3"/>
  <drawing r:id="rId5"/>
  <legacy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8A12A-FEA2-49BB-9C8E-D7DAF5E5F85C}">
  <dimension ref="B4:C20"/>
  <sheetViews>
    <sheetView showGridLines="0" workbookViewId="0">
      <selection activeCell="A6" sqref="A6"/>
    </sheetView>
  </sheetViews>
  <sheetFormatPr defaultRowHeight="15" x14ac:dyDescent="0.25"/>
  <cols>
    <col min="2" max="2" width="20" customWidth="1"/>
    <col min="3" max="3" width="43" customWidth="1"/>
  </cols>
  <sheetData>
    <row r="4" spans="2:3" x14ac:dyDescent="0.25">
      <c r="B4" s="12" t="s">
        <v>394</v>
      </c>
    </row>
    <row r="6" spans="2:3" x14ac:dyDescent="0.25">
      <c r="B6" t="s">
        <v>395</v>
      </c>
    </row>
    <row r="7" spans="2:3" x14ac:dyDescent="0.25">
      <c r="B7" s="12" t="s">
        <v>396</v>
      </c>
    </row>
    <row r="10" spans="2:3" x14ac:dyDescent="0.25">
      <c r="B10" s="12"/>
    </row>
    <row r="13" spans="2:3" x14ac:dyDescent="0.25">
      <c r="B13" s="50" t="s">
        <v>397</v>
      </c>
      <c r="C13" s="50"/>
    </row>
    <row r="14" spans="2:3" ht="15.75" thickBot="1" x14ac:dyDescent="0.3"/>
    <row r="15" spans="2:3" ht="15.75" thickBot="1" x14ac:dyDescent="0.3">
      <c r="B15" s="44" t="s">
        <v>398</v>
      </c>
      <c r="C15" s="44" t="s">
        <v>399</v>
      </c>
    </row>
    <row r="16" spans="2:3" x14ac:dyDescent="0.25">
      <c r="B16" s="199" t="s">
        <v>172</v>
      </c>
      <c r="C16" s="45" t="s">
        <v>400</v>
      </c>
    </row>
    <row r="17" spans="2:3" x14ac:dyDescent="0.25">
      <c r="B17" s="200"/>
      <c r="C17" s="46" t="s">
        <v>401</v>
      </c>
    </row>
    <row r="18" spans="2:3" x14ac:dyDescent="0.25">
      <c r="B18" s="49" t="s">
        <v>402</v>
      </c>
      <c r="C18" s="49" t="s">
        <v>403</v>
      </c>
    </row>
    <row r="19" spans="2:3" x14ac:dyDescent="0.25">
      <c r="B19" s="49" t="s">
        <v>291</v>
      </c>
      <c r="C19" s="48" t="s">
        <v>404</v>
      </c>
    </row>
    <row r="20" spans="2:3" ht="15.75" thickBot="1" x14ac:dyDescent="0.3">
      <c r="B20" s="47" t="s">
        <v>405</v>
      </c>
      <c r="C20" s="47" t="s">
        <v>406</v>
      </c>
    </row>
  </sheetData>
  <mergeCells count="1">
    <mergeCell ref="B16:B17"/>
  </mergeCells>
  <hyperlinks>
    <hyperlink ref="B7" r:id="rId1" xr:uid="{1BCA1619-D681-4BF5-B18B-FEAA1CB62BC3}"/>
    <hyperlink ref="B4" r:id="rId2" xr:uid="{CF54B6AC-BFA7-444E-AD31-EFE7322D1ABA}"/>
  </hyperlinks>
  <pageMargins left="0.7" right="0.7" top="0.75" bottom="0.75" header="0.3" footer="0.3"/>
  <pageSetup paperSize="9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fa5328-b35c-4b6a-bbe0-3513410b29a2">
      <Terms xmlns="http://schemas.microsoft.com/office/infopath/2007/PartnerControls"/>
    </lcf76f155ced4ddcb4097134ff3c332f>
    <TaxCatchAll xmlns="f8495960-68f3-4eb9-851f-c8324af769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B6D70DC176254B8E4E909613F15D42" ma:contentTypeVersion="14" ma:contentTypeDescription="Create a new document." ma:contentTypeScope="" ma:versionID="415d17dcfa2f6ac51286e1dfbb6e5f17">
  <xsd:schema xmlns:xsd="http://www.w3.org/2001/XMLSchema" xmlns:xs="http://www.w3.org/2001/XMLSchema" xmlns:p="http://schemas.microsoft.com/office/2006/metadata/properties" xmlns:ns2="35fa5328-b35c-4b6a-bbe0-3513410b29a2" xmlns:ns3="f8495960-68f3-4eb9-851f-c8324af76989" targetNamespace="http://schemas.microsoft.com/office/2006/metadata/properties" ma:root="true" ma:fieldsID="c02679d0024326b606da0f8d945ab5a7" ns2:_="" ns3:_="">
    <xsd:import namespace="35fa5328-b35c-4b6a-bbe0-3513410b29a2"/>
    <xsd:import namespace="f8495960-68f3-4eb9-851f-c8324af76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a5328-b35c-4b6a-bbe0-3513410b29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507c90d-3ac7-4967-848a-ba06276b17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95960-68f3-4eb9-851f-c8324af769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0a8d218-1383-42ff-b460-332ab74c1035}" ma:internalName="TaxCatchAll" ma:showField="CatchAllData" ma:web="f8495960-68f3-4eb9-851f-c8324af769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C476B2-3521-488F-8013-426DE8F51948}">
  <ds:schemaRefs>
    <ds:schemaRef ds:uri="http://purl.org/dc/dcmitype/"/>
    <ds:schemaRef ds:uri="http://purl.org/dc/terms/"/>
    <ds:schemaRef ds:uri="35fa5328-b35c-4b6a-bbe0-3513410b29a2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f8495960-68f3-4eb9-851f-c8324af7698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F311DF-5E14-4226-8E75-FC2FFD32E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fa5328-b35c-4b6a-bbe0-3513410b29a2"/>
    <ds:schemaRef ds:uri="f8495960-68f3-4eb9-851f-c8324af76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C21A95-A9C4-4B83-A8EA-60EA24FFD9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CO2</vt:lpstr>
      <vt:lpstr>Inert gas</vt:lpstr>
      <vt:lpstr>Oxygen</vt:lpstr>
      <vt:lpstr>Liquid N2</vt:lpstr>
      <vt:lpstr>Room Information</vt:lpstr>
      <vt:lpstr>Current Lab Gases</vt:lpstr>
      <vt:lpstr>Common Bottle Sizes</vt:lpstr>
      <vt:lpstr>Formulas</vt:lpstr>
      <vt:lpstr>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</dc:creator>
  <cp:keywords/>
  <dc:description/>
  <cp:lastModifiedBy>Sadler, Kenneth R.</cp:lastModifiedBy>
  <cp:revision/>
  <dcterms:created xsi:type="dcterms:W3CDTF">2020-05-29T14:08:13Z</dcterms:created>
  <dcterms:modified xsi:type="dcterms:W3CDTF">2026-06-12T14:55:23Z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0x010100C2B6D70DC176254B8E4E909613F15D42</vt:lpwstr>
  </property>
  <property fmtid="{D5CDD505-2E9C-101B-9397-08002B2CF9AE}" pid="3" name="MediaServiceImageTags">
    <vt:lpwstr/>
  </property>
</Properties>
</file>