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pershare\HR STAFF PERSONAL FOLDERS\Sam W\Policy Plan\Policies Under Review\"/>
    </mc:Choice>
  </mc:AlternateContent>
  <xr:revisionPtr revIDLastSave="0" documentId="13_ncr:1_{34F145D9-D5C4-4CDF-97F1-1876A8CF7B2B}" xr6:coauthVersionLast="47" xr6:coauthVersionMax="47" xr10:uidLastSave="{00000000-0000-0000-0000-000000000000}"/>
  <bookViews>
    <workbookView xWindow="-19310" yWindow="-110" windowWidth="19420" windowHeight="10300" xr2:uid="{D811AA2C-53FC-4EE3-AAD4-48C2C776F3A6}"/>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1" l="1"/>
  <c r="G39" i="1"/>
  <c r="E5" i="2"/>
  <c r="G29" i="1"/>
  <c r="O29" i="1"/>
  <c r="O22" i="1"/>
  <c r="O30" i="1" s="1"/>
  <c r="G22" i="1"/>
  <c r="G30" i="1" s="1"/>
  <c r="O41" i="1" l="1"/>
  <c r="O42" i="1" s="1"/>
  <c r="G40" i="1"/>
  <c r="G41" i="1"/>
  <c r="G42" i="1" s="1"/>
  <c r="O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tc={BD18B8B8-E73A-4BB0-AD33-624220ADB76F}</author>
    <author>tc={CFC47735-5D38-4A48-8676-8A553F216BD9}</author>
    <author>tc={040A57D0-7394-4864-9C6A-FEC22CCE9277}</author>
    <author>tc={1EEB9D93-2890-458D-A295-FB6AC386ED67}</author>
    <author>tc={4C9778F9-DB55-4CA1-8F85-63CC712AC63A}</author>
    <author>tc={B0FECC7F-5723-48BB-A2B4-3C982CDCE6BE}</author>
  </authors>
  <commentList>
    <comment ref="O19" authorId="0" shapeId="0" xr:uid="{BD18B8B8-E73A-4BB0-AD33-624220ADB76F}">
      <text>
        <t>[Threaded comment]
Your version of Excel allows you to read this threaded comment; however, any edits to it will get removed if the file is opened in a newer version of Excel. Learn more: https://go.microsoft.com/fwlink/?linkid=870924
Comment:
    For each full day’s leave (including Public Holidays and closed days) deduct 7.5 hours. For each half day’s leave deduct 3.75 hours.</t>
      </text>
    </comment>
    <comment ref="O21" authorId="1" shapeId="0" xr:uid="{CFC47735-5D38-4A48-8676-8A553F216BD9}">
      <text>
        <t>[Threaded comment]
Your version of Excel allows you to read this threaded comment; however, any edits to it will get removed if the file is opened in a newer version of Excel. Learn more: https://go.microsoft.com/fwlink/?linkid=870924
Comment:
    Includes Public Holidays and closed days over the winter break.</t>
      </text>
    </comment>
    <comment ref="O22" authorId="2" shapeId="0" xr:uid="{040A57D0-7394-4864-9C6A-FEC22CCE9277}">
      <text>
        <t>[Threaded comment]
Your version of Excel allows you to read this threaded comment; however, any edits to it will get removed if the file is opened in a newer version of Excel. Learn more: https://go.microsoft.com/fwlink/?linkid=870924
Comment:
    Includes Public Holidays and closed days over the winter break.</t>
      </text>
    </comment>
    <comment ref="G28" authorId="3" shapeId="0" xr:uid="{1EEB9D93-2890-458D-A295-FB6AC386ED67}">
      <text>
        <t>[Threaded comment]
Your version of Excel allows you to read this threaded comment; however, any edits to it will get removed if the file is opened in a newer version of Excel. Learn more: https://go.microsoft.com/fwlink/?linkid=870924
Comment:
    All staff working part time or a 9 day fortnight must have their holidays expressed as hours</t>
      </text>
    </comment>
    <comment ref="O28" authorId="4" shapeId="0" xr:uid="{4C9778F9-DB55-4CA1-8F85-63CC712AC63A}">
      <text>
        <t>[Threaded comment]
Your version of Excel allows you to read this threaded comment; however, any edits to it will get removed if the file is opened in a newer version of Excel. Learn more: https://go.microsoft.com/fwlink/?linkid=870924
Comment:
    All staff working part time or a 9 day fortnight must have their holidays expressed as hours.</t>
      </text>
    </comment>
    <comment ref="H36" authorId="5" shapeId="0" xr:uid="{B0FECC7F-5723-48BB-A2B4-3C982CDCE6BE}">
      <text>
        <t>[Threaded comment]
Your version of Excel allows you to read this threaded comment; however, any edits to it will get removed if the file is opened in a newer version of Excel. Learn more: https://go.microsoft.com/fwlink/?linkid=870924
Comment:
    For example, if you started on 5/1/26 you would enter the following dates to cover the period you are due to work within the leave year - 5/1/26 to 30/9/26.
If you left the University on 31/12/25 you would be enter the dates for the period you had worked within the leave year - 1/10/25 to 31/12/25.</t>
      </text>
    </comment>
  </commentList>
</comments>
</file>

<file path=xl/sharedStrings.xml><?xml version="1.0" encoding="utf-8"?>
<sst xmlns="http://schemas.openxmlformats.org/spreadsheetml/2006/main" count="44" uniqueCount="32">
  <si>
    <t>ANNUAL LEAVE CALCULATOR</t>
  </si>
  <si>
    <t>To be used to calculate annual leave entitlement when staff are starting or leaving part way through the annual leave year</t>
  </si>
  <si>
    <t>Note: The University's annual leave year runs from 1st October to the following 30th September</t>
  </si>
  <si>
    <t xml:space="preserve">Annual leave is inclusive of public holidays and University closed days.  </t>
  </si>
  <si>
    <t>University closed days will usually need to be taken unless there is a business requirement for those days to be worked.  In which case, annual leave can be used at another time, subject to line manager approval.</t>
  </si>
  <si>
    <r>
      <rPr>
        <b/>
        <sz val="11"/>
        <color theme="1"/>
        <rFont val="Aptos Narrow"/>
        <family val="2"/>
        <scheme val="minor"/>
      </rPr>
      <t xml:space="preserve">Days </t>
    </r>
    <r>
      <rPr>
        <sz val="11"/>
        <color theme="1"/>
        <rFont val="Aptos Narrow"/>
        <family val="2"/>
        <scheme val="minor"/>
      </rPr>
      <t>are accurate when staff work a 5 days week where each day covers the same number of hours.</t>
    </r>
  </si>
  <si>
    <t>Calculations are expressed in 'Days' or 'Hours'.</t>
  </si>
  <si>
    <r>
      <rPr>
        <b/>
        <sz val="11"/>
        <color theme="1"/>
        <rFont val="Aptos Narrow"/>
        <family val="2"/>
        <scheme val="minor"/>
      </rPr>
      <t>Hours</t>
    </r>
    <r>
      <rPr>
        <sz val="11"/>
        <color theme="1"/>
        <rFont val="Aptos Narrow"/>
        <family val="2"/>
        <scheme val="minor"/>
      </rPr>
      <t xml:space="preserve"> should be used for part time staff, staff working a 9-day fortnight or any other non standard work schedule.</t>
    </r>
  </si>
  <si>
    <t>Full time working week (hours worked)</t>
  </si>
  <si>
    <t>Full time working day (hours worked) - based on 5 day week</t>
  </si>
  <si>
    <t>Full time holiday entitlement (days)</t>
  </si>
  <si>
    <t>Full time holiday entitlement (hours)</t>
  </si>
  <si>
    <r>
      <t xml:space="preserve">If you are employed on a </t>
    </r>
    <r>
      <rPr>
        <b/>
        <sz val="11"/>
        <color theme="1"/>
        <rFont val="Aptos Narrow"/>
        <family val="2"/>
        <scheme val="minor"/>
      </rPr>
      <t xml:space="preserve">full time contract </t>
    </r>
    <r>
      <rPr>
        <sz val="11"/>
        <color theme="1"/>
        <rFont val="Aptos Narrow"/>
        <family val="2"/>
        <scheme val="minor"/>
      </rPr>
      <t>(100% FTE) in a single position, the following calculation represents your holiday allocation:</t>
    </r>
  </si>
  <si>
    <r>
      <t xml:space="preserve">If you are employed on a </t>
    </r>
    <r>
      <rPr>
        <b/>
        <sz val="11"/>
        <color theme="1"/>
        <rFont val="Aptos Narrow"/>
        <family val="2"/>
        <scheme val="minor"/>
      </rPr>
      <t>part time contract</t>
    </r>
    <r>
      <rPr>
        <sz val="11"/>
        <color theme="1"/>
        <rFont val="Aptos Narrow"/>
        <family val="2"/>
        <scheme val="minor"/>
      </rPr>
      <t>, please enter the % FTE of the contract to identify your pro-rated annual leave entitlement:</t>
    </r>
  </si>
  <si>
    <t>Enter % FTE</t>
  </si>
  <si>
    <t>Holiday entitlement (days) including bank holidays</t>
  </si>
  <si>
    <t>Holiday entitlement (hours) including bank holidays</t>
  </si>
  <si>
    <t>Grades 1-4</t>
  </si>
  <si>
    <t>Grades 5+</t>
  </si>
  <si>
    <t>Please enter data into the shaded boxes only.  Click on the purple corners for guidance and additional information.</t>
  </si>
  <si>
    <t>Enter Contracted Weekly Hours</t>
  </si>
  <si>
    <t>Start date</t>
  </si>
  <si>
    <t>End date</t>
  </si>
  <si>
    <t>Number</t>
  </si>
  <si>
    <t>Start Date</t>
  </si>
  <si>
    <t>End Date/Projected End Date</t>
  </si>
  <si>
    <t>If your are starting or leaving a role part way through the annual leave year, or your contracted hours of work have changed, use the following section to calculate your leave for part of the year.  This is also applicable to term time workers.</t>
  </si>
  <si>
    <t>Complete days worked in the annual leave year</t>
  </si>
  <si>
    <t>Enter Start and End Dates (should be in same leave year)</t>
  </si>
  <si>
    <t>STEP 1:</t>
  </si>
  <si>
    <t>STEP 2:</t>
  </si>
  <si>
    <t>(Please ensure your weekly hours or FTE are correct in Step 1 before completing Step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</si>
</sst>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7" x14ac:knownFonts="1">
    <font>
      <sz val="11"/>
      <color theme="1"/>
      <name val="Aptos Narrow"/>
      <family val="2"/>
      <scheme val="minor"/>
    </font>
    <font>
      <sz val="11"/>
      <color rgb="FFFF0000"/>
      <name val="Aptos Narrow"/>
      <family val="2"/>
      <scheme val="minor"/>
    </font>
    <font>
      <b/>
      <sz val="11"/>
      <color theme="1"/>
      <name val="Aptos Narrow"/>
      <family val="2"/>
      <scheme val="minor"/>
    </font>
    <font>
      <b/>
      <u/>
      <sz val="14"/>
      <color theme="1"/>
      <name val="Aptos Narrow"/>
      <family val="2"/>
      <scheme val="minor"/>
    </font>
    <font>
      <u/>
      <sz val="11"/>
      <color theme="1"/>
      <name val="Aptos Narrow"/>
      <family val="2"/>
      <scheme val="minor"/>
    </font>
    <font>
      <b/>
      <sz val="11"/>
      <color rgb="FFFF0000"/>
      <name val="Aptos Narrow"/>
      <family val="2"/>
      <scheme val="minor"/>
    </font>
    <font>
      <sz val="11"/>
      <name val="Aptos Narrow"/>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0" fillId="0" borderId="1" xfId="0" applyBorder="1"/>
    <xf numFmtId="164" fontId="0" fillId="0" borderId="0" xfId="0" applyNumberFormat="1"/>
    <xf numFmtId="14" fontId="0" fillId="0" borderId="0" xfId="0" applyNumberFormat="1"/>
    <xf numFmtId="2" fontId="0" fillId="0" borderId="0" xfId="0" applyNumberFormat="1"/>
    <xf numFmtId="16" fontId="0" fillId="0" borderId="0" xfId="0" applyNumberFormat="1"/>
    <xf numFmtId="0" fontId="1" fillId="0" borderId="0" xfId="0" applyFont="1"/>
    <xf numFmtId="0" fontId="6" fillId="0" borderId="0" xfId="0" applyFont="1"/>
    <xf numFmtId="2" fontId="1" fillId="2" borderId="1" xfId="0" applyNumberFormat="1" applyFont="1" applyFill="1" applyBorder="1" applyProtection="1">
      <protection locked="0"/>
    </xf>
    <xf numFmtId="10" fontId="1" fillId="2" borderId="1" xfId="0" applyNumberFormat="1" applyFont="1" applyFill="1" applyBorder="1" applyProtection="1">
      <protection locked="0"/>
    </xf>
    <xf numFmtId="14" fontId="1" fillId="2" borderId="1" xfId="0" applyNumberFormat="1" applyFont="1" applyFill="1" applyBorder="1" applyProtection="1">
      <protection locked="0"/>
    </xf>
  </cellXfs>
  <cellStyles count="1">
    <cellStyle name="Normal" xfId="0" builtinId="0"/>
  </cellStyles>
  <dxfs count="0"/>
  <tableStyles count="1" defaultTableStyle="TableStyleMedium2" defaultPivotStyle="PivotStyleLight16">
    <tableStyle name="Invisible" pivot="0" table="0" count="0" xr9:uid="{55570A92-72AB-43FD-9059-C47850FF7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Waldram, Sam" id="{B570B228-4D37-4601-BD84-F7DF69298196}" userId="S::s03sw9@abdn.ac.uk::64e878ff-766c-4e1f-870b-88c5418718d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19" dT="2025-10-15T14:35:32.40" personId="{B570B228-4D37-4601-BD84-F7DF69298196}" id="{BD18B8B8-E73A-4BB0-AD33-624220ADB76F}">
    <text>For each full day’s leave (including Public Holidays and closed days) deduct 7.5 hours. For each half day’s leave deduct 3.75 hours.</text>
  </threadedComment>
  <threadedComment ref="O21" dT="2025-10-15T14:38:30.69" personId="{B570B228-4D37-4601-BD84-F7DF69298196}" id="{CFC47735-5D38-4A48-8676-8A553F216BD9}">
    <text>Includes Public Holidays and closed days over the winter break.</text>
  </threadedComment>
  <threadedComment ref="O22" dT="2025-10-15T14:39:04.85" personId="{B570B228-4D37-4601-BD84-F7DF69298196}" id="{040A57D0-7394-4864-9C6A-FEC22CCE9277}">
    <text>Includes Public Holidays and closed days over the winter break.</text>
  </threadedComment>
  <threadedComment ref="G28" dT="2025-10-15T14:43:47.74" personId="{B570B228-4D37-4601-BD84-F7DF69298196}" id="{1EEB9D93-2890-458D-A295-FB6AC386ED67}">
    <text>All staff working part time or a 9 day fortnight must have their holidays expressed as hours</text>
  </threadedComment>
  <threadedComment ref="O28" dT="2025-10-15T14:46:05.46" personId="{B570B228-4D37-4601-BD84-F7DF69298196}" id="{4C9778F9-DB55-4CA1-8F85-63CC712AC63A}">
    <text>All staff working part time or a 9 day fortnight must have their holidays expressed as hours.</text>
  </threadedComment>
  <threadedComment ref="H36" dT="2025-11-05T15:22:39.57" personId="{B570B228-4D37-4601-BD84-F7DF69298196}" id="{B0FECC7F-5723-48BB-A2B4-3C982CDCE6BE}">
    <text>For example, if you started on 5/1/26 you would enter the following dates to cover the period you are due to work within the leave year - 5/1/26 to 30/9/26.
If you left the University on 31/12/25 you would be enter the dates for the period you had worked within the leave year - 1/10/25 to 31/12/25.</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7E06-E257-4951-A722-D474181F3282}">
  <dimension ref="A1:R42"/>
  <sheetViews>
    <sheetView tabSelected="1" workbookViewId="0">
      <selection activeCell="Q25" sqref="Q25"/>
    </sheetView>
  </sheetViews>
  <sheetFormatPr defaultRowHeight="15" x14ac:dyDescent="0.25"/>
  <cols>
    <col min="7" max="7" width="10.5703125" bestFit="1" customWidth="1"/>
    <col min="8" max="8" width="10.42578125" bestFit="1" customWidth="1"/>
    <col min="9" max="9" width="9.85546875" bestFit="1" customWidth="1"/>
    <col min="13" max="13" width="10.42578125" bestFit="1" customWidth="1"/>
    <col min="15" max="15" width="9.85546875" bestFit="1" customWidth="1"/>
  </cols>
  <sheetData>
    <row r="1" spans="1:4" ht="18.75" x14ac:dyDescent="0.3">
      <c r="A1" s="2" t="s">
        <v>0</v>
      </c>
      <c r="B1" s="3"/>
      <c r="C1" s="3"/>
      <c r="D1" s="3"/>
    </row>
    <row r="3" spans="1:4" x14ac:dyDescent="0.25">
      <c r="A3" s="1" t="s">
        <v>1</v>
      </c>
    </row>
    <row r="4" spans="1:4" x14ac:dyDescent="0.25">
      <c r="A4" s="1" t="s">
        <v>2</v>
      </c>
    </row>
    <row r="6" spans="1:4" x14ac:dyDescent="0.25">
      <c r="A6" t="s">
        <v>3</v>
      </c>
    </row>
    <row r="7" spans="1:4" x14ac:dyDescent="0.25">
      <c r="A7" t="s">
        <v>4</v>
      </c>
    </row>
    <row r="9" spans="1:4" x14ac:dyDescent="0.25">
      <c r="A9" t="s">
        <v>6</v>
      </c>
    </row>
    <row r="10" spans="1:4" x14ac:dyDescent="0.25">
      <c r="A10" t="s">
        <v>5</v>
      </c>
    </row>
    <row r="11" spans="1:4" x14ac:dyDescent="0.25">
      <c r="A11" t="s">
        <v>7</v>
      </c>
    </row>
    <row r="13" spans="1:4" x14ac:dyDescent="0.25">
      <c r="A13" t="s">
        <v>19</v>
      </c>
    </row>
    <row r="15" spans="1:4" x14ac:dyDescent="0.25">
      <c r="A15" t="s">
        <v>12</v>
      </c>
    </row>
    <row r="17" spans="1:17" x14ac:dyDescent="0.25">
      <c r="G17" s="1" t="s">
        <v>17</v>
      </c>
      <c r="O17" s="1" t="s">
        <v>18</v>
      </c>
    </row>
    <row r="18" spans="1:17" x14ac:dyDescent="0.25">
      <c r="A18" t="s">
        <v>8</v>
      </c>
      <c r="G18" s="5">
        <v>36.5</v>
      </c>
      <c r="I18" t="s">
        <v>8</v>
      </c>
      <c r="O18" s="5">
        <v>37.5</v>
      </c>
      <c r="P18" s="1"/>
    </row>
    <row r="19" spans="1:17" x14ac:dyDescent="0.25">
      <c r="A19" t="s">
        <v>9</v>
      </c>
      <c r="G19" s="5">
        <v>7.3</v>
      </c>
      <c r="I19" t="s">
        <v>9</v>
      </c>
      <c r="O19" s="5">
        <v>7.5</v>
      </c>
    </row>
    <row r="21" spans="1:17" x14ac:dyDescent="0.25">
      <c r="A21" t="s">
        <v>10</v>
      </c>
      <c r="G21">
        <v>41</v>
      </c>
      <c r="I21" t="s">
        <v>10</v>
      </c>
      <c r="O21">
        <v>41</v>
      </c>
    </row>
    <row r="22" spans="1:17" x14ac:dyDescent="0.25">
      <c r="A22" t="s">
        <v>11</v>
      </c>
      <c r="G22">
        <f>G19*G21</f>
        <v>299.3</v>
      </c>
      <c r="I22" t="s">
        <v>11</v>
      </c>
      <c r="O22">
        <f>O19*O21</f>
        <v>307.5</v>
      </c>
    </row>
    <row r="24" spans="1:17" x14ac:dyDescent="0.25">
      <c r="A24" s="1" t="s">
        <v>29</v>
      </c>
    </row>
    <row r="25" spans="1:17" x14ac:dyDescent="0.25">
      <c r="A25" t="s">
        <v>13</v>
      </c>
    </row>
    <row r="27" spans="1:17" x14ac:dyDescent="0.25">
      <c r="G27" s="1" t="s">
        <v>17</v>
      </c>
      <c r="O27" s="1" t="s">
        <v>18</v>
      </c>
    </row>
    <row r="28" spans="1:17" x14ac:dyDescent="0.25">
      <c r="A28" s="4" t="s">
        <v>20</v>
      </c>
      <c r="G28" s="12">
        <v>36.5</v>
      </c>
      <c r="I28" s="4" t="s">
        <v>14</v>
      </c>
      <c r="O28" s="13">
        <v>1</v>
      </c>
      <c r="Q28" s="1"/>
    </row>
    <row r="29" spans="1:17" x14ac:dyDescent="0.25">
      <c r="A29" t="s">
        <v>15</v>
      </c>
      <c r="G29" s="6">
        <f>(G21/G18)*G28</f>
        <v>41</v>
      </c>
      <c r="I29" t="s">
        <v>15</v>
      </c>
      <c r="O29">
        <f>O21*O28</f>
        <v>41</v>
      </c>
    </row>
    <row r="30" spans="1:17" x14ac:dyDescent="0.25">
      <c r="A30" t="s">
        <v>16</v>
      </c>
      <c r="G30" s="6">
        <f>(G22/G18)*G28</f>
        <v>299.3</v>
      </c>
      <c r="I30" t="s">
        <v>16</v>
      </c>
      <c r="O30">
        <f>O22*O28</f>
        <v>307.5</v>
      </c>
    </row>
    <row r="32" spans="1:17" x14ac:dyDescent="0.25">
      <c r="A32" s="1" t="s">
        <v>30</v>
      </c>
    </row>
    <row r="33" spans="1:18" x14ac:dyDescent="0.25">
      <c r="A33" s="1" t="s">
        <v>26</v>
      </c>
    </row>
    <row r="34" spans="1:18" x14ac:dyDescent="0.25">
      <c r="A34" s="1" t="s">
        <v>31</v>
      </c>
    </row>
    <row r="36" spans="1:18" x14ac:dyDescent="0.25">
      <c r="A36" s="4" t="s">
        <v>28</v>
      </c>
      <c r="G36" t="s">
        <v>24</v>
      </c>
      <c r="H36" s="14">
        <v>45931</v>
      </c>
      <c r="J36" t="s">
        <v>25</v>
      </c>
      <c r="M36" s="14">
        <v>46295</v>
      </c>
    </row>
    <row r="37" spans="1:18" x14ac:dyDescent="0.25">
      <c r="J37" s="9"/>
      <c r="O37" s="7"/>
    </row>
    <row r="38" spans="1:18" x14ac:dyDescent="0.25">
      <c r="G38" s="1" t="s">
        <v>17</v>
      </c>
      <c r="O38" s="1" t="s">
        <v>18</v>
      </c>
    </row>
    <row r="39" spans="1:18" x14ac:dyDescent="0.25">
      <c r="A39" s="11" t="s">
        <v>27</v>
      </c>
      <c r="G39" s="11">
        <f>_xlfn.DAYS(M36,H36)+1</f>
        <v>365</v>
      </c>
      <c r="O39" s="11">
        <f>_xlfn.DAYS(M36,H36)+1</f>
        <v>365</v>
      </c>
    </row>
    <row r="40" spans="1:18" x14ac:dyDescent="0.25">
      <c r="A40" t="s">
        <v>15</v>
      </c>
      <c r="G40" s="8">
        <f>(G29/365)*G39</f>
        <v>41</v>
      </c>
      <c r="O40" s="8">
        <f>(O29/365)*O39</f>
        <v>41</v>
      </c>
    </row>
    <row r="41" spans="1:18" hidden="1" x14ac:dyDescent="0.25">
      <c r="G41" s="8">
        <f>(G30/365)*G39</f>
        <v>299.3</v>
      </c>
      <c r="O41" s="8">
        <f>(O30/365)*O39</f>
        <v>307.5</v>
      </c>
      <c r="R41" s="10"/>
    </row>
    <row r="42" spans="1:18" x14ac:dyDescent="0.25">
      <c r="A42" t="s">
        <v>16</v>
      </c>
      <c r="G42">
        <f>CEILING(G41,0.5)</f>
        <v>299.5</v>
      </c>
      <c r="O42">
        <f>CEILING(O41,0.5)</f>
        <v>307.5</v>
      </c>
    </row>
  </sheetData>
  <sheetProtection algorithmName="SHA-512" hashValue="v1Glerwr57X1N3JRdAlAg3iLC5SuPh3tJ/uJvBr5/2CIrPJ3+oSlyRbadMbUOc62zRz1SIxsLEAaJwUY6ClOlA==" saltValue="oH1MxIas2nPIcw5apEb9ag==" spinCount="100000" sheet="1" objects="1" scenarios="1"/>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72BC-0F45-4A31-9246-0B32A7D295BF}">
  <dimension ref="C4:E5"/>
  <sheetViews>
    <sheetView workbookViewId="0">
      <selection activeCell="E9" sqref="E9"/>
    </sheetView>
  </sheetViews>
  <sheetFormatPr defaultRowHeight="15" x14ac:dyDescent="0.25"/>
  <cols>
    <col min="3" max="3" width="17.28515625" customWidth="1"/>
    <col min="4" max="4" width="19" customWidth="1"/>
    <col min="5" max="5" width="10.42578125" bestFit="1" customWidth="1"/>
  </cols>
  <sheetData>
    <row r="4" spans="3:5" x14ac:dyDescent="0.25">
      <c r="C4" t="s">
        <v>21</v>
      </c>
      <c r="D4" t="s">
        <v>22</v>
      </c>
      <c r="E4" t="s">
        <v>23</v>
      </c>
    </row>
    <row r="5" spans="3:5" x14ac:dyDescent="0.25">
      <c r="C5" s="7">
        <v>45658</v>
      </c>
      <c r="D5" s="7">
        <v>46022</v>
      </c>
      <c r="E5" s="8">
        <f>_xlfn.DAYS(D5,C5)+1</f>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University of Aberdeen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Waldram, Sam</dc:creator>
  <cp:lastModifiedBy>Waldram, Sam</cp:lastModifiedBy>
  <dcterms:created xsi:type="dcterms:W3CDTF">2025-10-15T13:55:22Z</dcterms:created>
  <dcterms:modified xsi:type="dcterms:W3CDTF">2025-11-12T15:52:54Z</dcterms:modified>
</cp:coreProperties>
</file>